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jimu-nas\先端研\01_研究基盤課\Kenkyuhi\01研究費共通事項\19謝金・アルバイト関係\02　アルバイト関係（最低賃金など）\2019年度アルバイトチーム業務マニュアル保管\出勤簿\"/>
    </mc:Choice>
  </mc:AlternateContent>
  <xr:revisionPtr revIDLastSave="0" documentId="13_ncr:1_{ACADB4DF-4DD4-4581-935A-64B982F3B281}" xr6:coauthVersionLast="47" xr6:coauthVersionMax="47" xr10:uidLastSave="{00000000-0000-0000-0000-000000000000}"/>
  <bookViews>
    <workbookView xWindow="2040" yWindow="180" windowWidth="19464" windowHeight="12324" activeTab="2" xr2:uid="{F92F039D-C997-41E4-9E45-ADFDB29961E7}"/>
  </bookViews>
  <sheets>
    <sheet name="データ入力用" sheetId="2" r:id="rId1"/>
    <sheet name="手書き印刷用" sheetId="3" r:id="rId2"/>
    <sheet name="記入例(注意事項）" sheetId="4" r:id="rId3"/>
  </sheets>
  <definedNames>
    <definedName name="_xlnm.Print_Area" localSheetId="0">データ入力用!$A$2:$Q$59</definedName>
    <definedName name="_xlnm.Print_Area" localSheetId="1">手書き印刷用!$A$2:$Q$59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5" i="2" l="1"/>
  <c r="N13" i="2"/>
  <c r="F53" i="4"/>
  <c r="F52" i="4"/>
  <c r="I52" i="4" s="1"/>
  <c r="F51" i="4"/>
  <c r="F50" i="4"/>
  <c r="I50" i="4" s="1"/>
  <c r="F55" i="2"/>
  <c r="F54" i="2"/>
  <c r="F53" i="2"/>
  <c r="F52" i="2"/>
  <c r="I52" i="2" s="1"/>
  <c r="F51" i="2"/>
  <c r="F50" i="2"/>
  <c r="I50" i="2" s="1"/>
  <c r="F49" i="2"/>
  <c r="F48" i="2"/>
  <c r="F47" i="2"/>
  <c r="F46" i="2"/>
  <c r="M56" i="4"/>
  <c r="C55" i="4"/>
  <c r="C53" i="4"/>
  <c r="C51" i="4"/>
  <c r="C49" i="4"/>
  <c r="C47" i="4"/>
  <c r="P43" i="4"/>
  <c r="N43" i="4"/>
  <c r="A43" i="4"/>
  <c r="B43" i="4" s="1"/>
  <c r="P42" i="4"/>
  <c r="N42" i="4"/>
  <c r="A42" i="4"/>
  <c r="B42" i="4" s="1"/>
  <c r="P41" i="4"/>
  <c r="N41" i="4"/>
  <c r="O41" i="4" s="1"/>
  <c r="A41" i="4"/>
  <c r="B41" i="4" s="1"/>
  <c r="P40" i="4"/>
  <c r="N40" i="4"/>
  <c r="A40" i="4"/>
  <c r="B40" i="4" s="1"/>
  <c r="P39" i="4"/>
  <c r="N39" i="4"/>
  <c r="A39" i="4"/>
  <c r="B39" i="4" s="1"/>
  <c r="P38" i="4"/>
  <c r="N38" i="4"/>
  <c r="A38" i="4"/>
  <c r="B38" i="4" s="1"/>
  <c r="P37" i="4"/>
  <c r="N37" i="4"/>
  <c r="A37" i="4"/>
  <c r="B37" i="4" s="1"/>
  <c r="P36" i="4"/>
  <c r="A36" i="4"/>
  <c r="B36" i="4" s="1"/>
  <c r="P35" i="4"/>
  <c r="N35" i="4"/>
  <c r="A35" i="4"/>
  <c r="B35" i="4" s="1"/>
  <c r="P34" i="4"/>
  <c r="N34" i="4"/>
  <c r="B34" i="4"/>
  <c r="A34" i="4"/>
  <c r="P33" i="4"/>
  <c r="N33" i="4"/>
  <c r="A33" i="4"/>
  <c r="B33" i="4" s="1"/>
  <c r="P32" i="4"/>
  <c r="N32" i="4"/>
  <c r="A32" i="4"/>
  <c r="B32" i="4" s="1"/>
  <c r="P31" i="4"/>
  <c r="N31" i="4"/>
  <c r="A31" i="4"/>
  <c r="B31" i="4" s="1"/>
  <c r="P30" i="4"/>
  <c r="N30" i="4"/>
  <c r="A30" i="4"/>
  <c r="B30" i="4" s="1"/>
  <c r="P29" i="4"/>
  <c r="N29" i="4"/>
  <c r="A29" i="4"/>
  <c r="B29" i="4" s="1"/>
  <c r="P28" i="4"/>
  <c r="N28" i="4"/>
  <c r="A28" i="4"/>
  <c r="B28" i="4" s="1"/>
  <c r="P27" i="4"/>
  <c r="N27" i="4"/>
  <c r="A27" i="4"/>
  <c r="B27" i="4" s="1"/>
  <c r="P26" i="4"/>
  <c r="N26" i="4"/>
  <c r="A26" i="4"/>
  <c r="B26" i="4" s="1"/>
  <c r="P25" i="4"/>
  <c r="N25" i="4"/>
  <c r="A25" i="4"/>
  <c r="B25" i="4" s="1"/>
  <c r="P24" i="4"/>
  <c r="N24" i="4"/>
  <c r="A24" i="4"/>
  <c r="B24" i="4" s="1"/>
  <c r="P23" i="4"/>
  <c r="N23" i="4"/>
  <c r="O23" i="4" s="1"/>
  <c r="A23" i="4"/>
  <c r="B23" i="4" s="1"/>
  <c r="P22" i="4"/>
  <c r="N22" i="4"/>
  <c r="A22" i="4"/>
  <c r="B22" i="4" s="1"/>
  <c r="P21" i="4"/>
  <c r="N21" i="4"/>
  <c r="A21" i="4"/>
  <c r="B21" i="4" s="1"/>
  <c r="P20" i="4"/>
  <c r="N20" i="4"/>
  <c r="O20" i="4" s="1"/>
  <c r="A20" i="4"/>
  <c r="B20" i="4" s="1"/>
  <c r="P19" i="4"/>
  <c r="N19" i="4"/>
  <c r="A19" i="4"/>
  <c r="B19" i="4" s="1"/>
  <c r="P18" i="4"/>
  <c r="N18" i="4"/>
  <c r="A18" i="4"/>
  <c r="B18" i="4" s="1"/>
  <c r="P17" i="4"/>
  <c r="N17" i="4"/>
  <c r="A17" i="4"/>
  <c r="B17" i="4" s="1"/>
  <c r="P16" i="4"/>
  <c r="F49" i="4" s="1"/>
  <c r="N16" i="4"/>
  <c r="A16" i="4"/>
  <c r="B16" i="4" s="1"/>
  <c r="P15" i="4"/>
  <c r="N15" i="4"/>
  <c r="A15" i="4"/>
  <c r="B15" i="4" s="1"/>
  <c r="P14" i="4"/>
  <c r="N14" i="4"/>
  <c r="O14" i="4" s="1"/>
  <c r="A14" i="4"/>
  <c r="B14" i="4" s="1"/>
  <c r="P13" i="4"/>
  <c r="N13" i="4"/>
  <c r="O13" i="4" s="1"/>
  <c r="A13" i="4"/>
  <c r="B13" i="4" s="1"/>
  <c r="M56" i="3"/>
  <c r="A43" i="3"/>
  <c r="B43" i="3" s="1"/>
  <c r="B42" i="3"/>
  <c r="A42" i="3"/>
  <c r="B41" i="3"/>
  <c r="A41" i="3"/>
  <c r="B40" i="3"/>
  <c r="A40" i="3"/>
  <c r="A39" i="3"/>
  <c r="B39" i="3" s="1"/>
  <c r="B38" i="3"/>
  <c r="A38" i="3"/>
  <c r="A37" i="3"/>
  <c r="B37" i="3" s="1"/>
  <c r="B36" i="3"/>
  <c r="A36" i="3"/>
  <c r="A35" i="3"/>
  <c r="B35" i="3" s="1"/>
  <c r="B34" i="3"/>
  <c r="A34" i="3"/>
  <c r="B33" i="3"/>
  <c r="A33" i="3"/>
  <c r="B32" i="3"/>
  <c r="A32" i="3"/>
  <c r="A31" i="3"/>
  <c r="B31" i="3" s="1"/>
  <c r="B30" i="3"/>
  <c r="A30" i="3"/>
  <c r="A29" i="3"/>
  <c r="B29" i="3" s="1"/>
  <c r="B28" i="3"/>
  <c r="A28" i="3"/>
  <c r="A27" i="3"/>
  <c r="B27" i="3" s="1"/>
  <c r="B26" i="3"/>
  <c r="A26" i="3"/>
  <c r="B25" i="3"/>
  <c r="A25" i="3"/>
  <c r="B24" i="3"/>
  <c r="A24" i="3"/>
  <c r="A23" i="3"/>
  <c r="B23" i="3" s="1"/>
  <c r="B22" i="3"/>
  <c r="A22" i="3"/>
  <c r="A21" i="3"/>
  <c r="B21" i="3" s="1"/>
  <c r="B20" i="3"/>
  <c r="A20" i="3"/>
  <c r="A19" i="3"/>
  <c r="B19" i="3" s="1"/>
  <c r="B18" i="3"/>
  <c r="A18" i="3"/>
  <c r="B17" i="3"/>
  <c r="A17" i="3"/>
  <c r="B16" i="3"/>
  <c r="A16" i="3"/>
  <c r="A15" i="3"/>
  <c r="B15" i="3" s="1"/>
  <c r="B14" i="3"/>
  <c r="A14" i="3"/>
  <c r="A13" i="3"/>
  <c r="B13" i="3" s="1"/>
  <c r="N14" i="2"/>
  <c r="M56" i="2"/>
  <c r="C55" i="2"/>
  <c r="C53" i="2"/>
  <c r="C51" i="2"/>
  <c r="C49" i="2"/>
  <c r="C47" i="2"/>
  <c r="P43" i="2"/>
  <c r="N43" i="2"/>
  <c r="O43" i="2" s="1"/>
  <c r="A43" i="2"/>
  <c r="B43" i="2" s="1"/>
  <c r="P42" i="2"/>
  <c r="N42" i="2"/>
  <c r="O42" i="2" s="1"/>
  <c r="A42" i="2"/>
  <c r="B42" i="2" s="1"/>
  <c r="P41" i="2"/>
  <c r="N41" i="2"/>
  <c r="O41" i="2" s="1"/>
  <c r="A41" i="2"/>
  <c r="B41" i="2" s="1"/>
  <c r="P40" i="2"/>
  <c r="N40" i="2"/>
  <c r="O40" i="2" s="1"/>
  <c r="A40" i="2"/>
  <c r="B40" i="2" s="1"/>
  <c r="P39" i="2"/>
  <c r="N39" i="2"/>
  <c r="O39" i="2" s="1"/>
  <c r="A39" i="2"/>
  <c r="B39" i="2" s="1"/>
  <c r="P38" i="2"/>
  <c r="N38" i="2"/>
  <c r="O38" i="2" s="1"/>
  <c r="A38" i="2"/>
  <c r="B38" i="2" s="1"/>
  <c r="P37" i="2"/>
  <c r="N37" i="2"/>
  <c r="A37" i="2"/>
  <c r="B37" i="2" s="1"/>
  <c r="P36" i="2"/>
  <c r="N36" i="2"/>
  <c r="A36" i="2"/>
  <c r="B36" i="2" s="1"/>
  <c r="P35" i="2"/>
  <c r="N35" i="2"/>
  <c r="A35" i="2"/>
  <c r="B35" i="2" s="1"/>
  <c r="P34" i="2"/>
  <c r="N34" i="2"/>
  <c r="O34" i="2" s="1"/>
  <c r="A34" i="2"/>
  <c r="B34" i="2" s="1"/>
  <c r="P33" i="2"/>
  <c r="N33" i="2"/>
  <c r="O33" i="2" s="1"/>
  <c r="A33" i="2"/>
  <c r="B33" i="2" s="1"/>
  <c r="P32" i="2"/>
  <c r="O32" i="2"/>
  <c r="N32" i="2"/>
  <c r="A32" i="2"/>
  <c r="B32" i="2" s="1"/>
  <c r="P31" i="2"/>
  <c r="N31" i="2"/>
  <c r="O31" i="2" s="1"/>
  <c r="A31" i="2"/>
  <c r="B31" i="2" s="1"/>
  <c r="P30" i="2"/>
  <c r="O30" i="2"/>
  <c r="N30" i="2"/>
  <c r="A30" i="2"/>
  <c r="B30" i="2" s="1"/>
  <c r="P29" i="2"/>
  <c r="N29" i="2"/>
  <c r="A29" i="2"/>
  <c r="B29" i="2" s="1"/>
  <c r="P28" i="2"/>
  <c r="N28" i="2"/>
  <c r="A28" i="2"/>
  <c r="B28" i="2" s="1"/>
  <c r="P27" i="2"/>
  <c r="N27" i="2"/>
  <c r="A27" i="2"/>
  <c r="B27" i="2" s="1"/>
  <c r="P26" i="2"/>
  <c r="N26" i="2"/>
  <c r="O26" i="2" s="1"/>
  <c r="A26" i="2"/>
  <c r="B26" i="2" s="1"/>
  <c r="P25" i="2"/>
  <c r="N25" i="2"/>
  <c r="O25" i="2" s="1"/>
  <c r="A25" i="2"/>
  <c r="B25" i="2" s="1"/>
  <c r="P24" i="2"/>
  <c r="O24" i="2"/>
  <c r="N24" i="2"/>
  <c r="A24" i="2"/>
  <c r="B24" i="2" s="1"/>
  <c r="P23" i="2"/>
  <c r="N23" i="2"/>
  <c r="O23" i="2" s="1"/>
  <c r="A23" i="2"/>
  <c r="B23" i="2" s="1"/>
  <c r="P22" i="2"/>
  <c r="O22" i="2"/>
  <c r="N22" i="2"/>
  <c r="A22" i="2"/>
  <c r="B22" i="2" s="1"/>
  <c r="P21" i="2"/>
  <c r="N21" i="2"/>
  <c r="A21" i="2"/>
  <c r="B21" i="2" s="1"/>
  <c r="P20" i="2"/>
  <c r="N20" i="2"/>
  <c r="O20" i="2" s="1"/>
  <c r="A20" i="2"/>
  <c r="B20" i="2" s="1"/>
  <c r="P19" i="2"/>
  <c r="N19" i="2"/>
  <c r="O19" i="2" s="1"/>
  <c r="A19" i="2"/>
  <c r="B19" i="2" s="1"/>
  <c r="P18" i="2"/>
  <c r="N18" i="2"/>
  <c r="O18" i="2" s="1"/>
  <c r="A18" i="2"/>
  <c r="B18" i="2" s="1"/>
  <c r="P17" i="2"/>
  <c r="N17" i="2"/>
  <c r="O17" i="2" s="1"/>
  <c r="A17" i="2"/>
  <c r="B17" i="2" s="1"/>
  <c r="P16" i="2"/>
  <c r="N16" i="2"/>
  <c r="A16" i="2"/>
  <c r="B16" i="2" s="1"/>
  <c r="P15" i="2"/>
  <c r="O15" i="2"/>
  <c r="A15" i="2"/>
  <c r="B15" i="2" s="1"/>
  <c r="P14" i="2"/>
  <c r="A14" i="2"/>
  <c r="B14" i="2" s="1"/>
  <c r="P13" i="2"/>
  <c r="A13" i="2"/>
  <c r="B13" i="2" s="1"/>
  <c r="O26" i="4" l="1"/>
  <c r="F55" i="4"/>
  <c r="I55" i="4" s="1"/>
  <c r="O38" i="4"/>
  <c r="O18" i="4"/>
  <c r="F47" i="4"/>
  <c r="I47" i="4" s="1"/>
  <c r="O42" i="4"/>
  <c r="O22" i="4"/>
  <c r="O30" i="4"/>
  <c r="O31" i="4"/>
  <c r="O36" i="4"/>
  <c r="O19" i="4"/>
  <c r="O37" i="4"/>
  <c r="O21" i="4"/>
  <c r="O28" i="4"/>
  <c r="O40" i="4"/>
  <c r="O24" i="4"/>
  <c r="O43" i="4"/>
  <c r="O27" i="4"/>
  <c r="O34" i="4"/>
  <c r="O25" i="4"/>
  <c r="O16" i="4"/>
  <c r="O29" i="4"/>
  <c r="O15" i="4"/>
  <c r="O17" i="4"/>
  <c r="O39" i="4"/>
  <c r="O33" i="4"/>
  <c r="O35" i="4"/>
  <c r="O32" i="4"/>
  <c r="I53" i="4"/>
  <c r="I51" i="4"/>
  <c r="I49" i="4"/>
  <c r="I53" i="2"/>
  <c r="O13" i="2"/>
  <c r="O14" i="2"/>
  <c r="O21" i="2"/>
  <c r="O28" i="2"/>
  <c r="O35" i="2"/>
  <c r="I51" i="2"/>
  <c r="O16" i="2"/>
  <c r="I48" i="2" s="1"/>
  <c r="O29" i="2"/>
  <c r="O36" i="2"/>
  <c r="O27" i="2"/>
  <c r="O37" i="2"/>
  <c r="I54" i="2"/>
  <c r="I47" i="2"/>
  <c r="I55" i="2"/>
  <c r="I49" i="2"/>
  <c r="F54" i="4" l="1"/>
  <c r="I54" i="4" s="1"/>
  <c r="F48" i="4"/>
  <c r="I48" i="4" s="1"/>
  <c r="F46" i="4"/>
  <c r="I46" i="4" s="1"/>
  <c r="F56" i="2"/>
  <c r="I46" i="2"/>
  <c r="I56" i="2" s="1"/>
  <c r="I56" i="4" l="1"/>
  <c r="F56" i="4"/>
</calcChain>
</file>

<file path=xl/sharedStrings.xml><?xml version="1.0" encoding="utf-8"?>
<sst xmlns="http://schemas.openxmlformats.org/spreadsheetml/2006/main" count="311" uniqueCount="94">
  <si>
    <t>出　　勤　　簿</t>
    <rPh sb="0" eb="1">
      <t>デ</t>
    </rPh>
    <rPh sb="3" eb="4">
      <t>ツトム</t>
    </rPh>
    <rPh sb="6" eb="7">
      <t>ボ</t>
    </rPh>
    <phoneticPr fontId="3"/>
  </si>
  <si>
    <t>年</t>
  </si>
  <si>
    <t>月分</t>
  </si>
  <si>
    <t>プロジェクトNo.</t>
    <phoneticPr fontId="3"/>
  </si>
  <si>
    <t>研究費の種類</t>
    <rPh sb="0" eb="2">
      <t>ケンキュウ</t>
    </rPh>
    <rPh sb="2" eb="3">
      <t>ヒ</t>
    </rPh>
    <rPh sb="4" eb="6">
      <t>シュルイ</t>
    </rPh>
    <phoneticPr fontId="3"/>
  </si>
  <si>
    <t>所　　属</t>
    <rPh sb="0" eb="1">
      <t>トコロ</t>
    </rPh>
    <rPh sb="3" eb="4">
      <t>ゾク</t>
    </rPh>
    <phoneticPr fontId="3"/>
  </si>
  <si>
    <t>受入教員氏名</t>
    <rPh sb="0" eb="2">
      <t>ウケイレ</t>
    </rPh>
    <rPh sb="2" eb="4">
      <t>キョウイン</t>
    </rPh>
    <rPh sb="4" eb="6">
      <t>シメイ</t>
    </rPh>
    <phoneticPr fontId="3"/>
  </si>
  <si>
    <t>雇用財源A</t>
    <rPh sb="0" eb="2">
      <t>コヨウ</t>
    </rPh>
    <rPh sb="2" eb="4">
      <t>ザイゲン</t>
    </rPh>
    <phoneticPr fontId="3"/>
  </si>
  <si>
    <t>雇用財源B</t>
    <rPh sb="0" eb="2">
      <t>コヨウ</t>
    </rPh>
    <rPh sb="2" eb="4">
      <t>ザイゲン</t>
    </rPh>
    <phoneticPr fontId="3"/>
  </si>
  <si>
    <t>雇用財源C</t>
    <rPh sb="0" eb="2">
      <t>コヨウ</t>
    </rPh>
    <rPh sb="2" eb="4">
      <t>ザイゲン</t>
    </rPh>
    <phoneticPr fontId="3"/>
  </si>
  <si>
    <t>雇用財源D</t>
    <rPh sb="0" eb="2">
      <t>コヨウ</t>
    </rPh>
    <rPh sb="2" eb="4">
      <t>ザイゲン</t>
    </rPh>
    <phoneticPr fontId="3"/>
  </si>
  <si>
    <t>雇用財源E</t>
    <rPh sb="0" eb="2">
      <t>コヨウ</t>
    </rPh>
    <rPh sb="2" eb="4">
      <t>ザイゲン</t>
    </rPh>
    <phoneticPr fontId="3"/>
  </si>
  <si>
    <t>日</t>
    <rPh sb="0" eb="1">
      <t>ニチ</t>
    </rPh>
    <phoneticPr fontId="3"/>
  </si>
  <si>
    <t>曜日</t>
    <rPh sb="0" eb="2">
      <t>ヨウビ</t>
    </rPh>
    <phoneticPr fontId="3"/>
  </si>
  <si>
    <t>雇用
財源</t>
    <rPh sb="0" eb="2">
      <t>コヨウ</t>
    </rPh>
    <rPh sb="3" eb="5">
      <t>ザイゲン</t>
    </rPh>
    <phoneticPr fontId="3"/>
  </si>
  <si>
    <t>従事内容</t>
    <rPh sb="0" eb="2">
      <t>ジュウジ</t>
    </rPh>
    <rPh sb="2" eb="4">
      <t>ナイヨウ</t>
    </rPh>
    <phoneticPr fontId="3"/>
  </si>
  <si>
    <t>休憩
時間</t>
    <rPh sb="0" eb="2">
      <t>キュウケイ</t>
    </rPh>
    <rPh sb="3" eb="5">
      <t>ジカン</t>
    </rPh>
    <phoneticPr fontId="3"/>
  </si>
  <si>
    <t>従事
時間</t>
    <rPh sb="0" eb="2">
      <t>ジュウジ</t>
    </rPh>
    <rPh sb="3" eb="5">
      <t>ジカン</t>
    </rPh>
    <phoneticPr fontId="3"/>
  </si>
  <si>
    <t>受入
教員印</t>
    <rPh sb="0" eb="2">
      <t>ウケイレ</t>
    </rPh>
    <rPh sb="3" eb="5">
      <t>キョウイン</t>
    </rPh>
    <rPh sb="5" eb="6">
      <t>イン</t>
    </rPh>
    <phoneticPr fontId="3"/>
  </si>
  <si>
    <t>時間内</t>
    <rPh sb="0" eb="3">
      <t>ジカンナイ</t>
    </rPh>
    <phoneticPr fontId="3"/>
  </si>
  <si>
    <t>超過</t>
    <rPh sb="0" eb="2">
      <t>チョウカ</t>
    </rPh>
    <phoneticPr fontId="3"/>
  </si>
  <si>
    <t>A</t>
    <phoneticPr fontId="3"/>
  </si>
  <si>
    <t>研究補助</t>
    <rPh sb="0" eb="4">
      <t>ケンキュウホジョ</t>
    </rPh>
    <phoneticPr fontId="3"/>
  </si>
  <si>
    <t>B</t>
    <phoneticPr fontId="3"/>
  </si>
  <si>
    <t>E</t>
    <phoneticPr fontId="3"/>
  </si>
  <si>
    <t>時　　給</t>
    <rPh sb="0" eb="1">
      <t>トキ</t>
    </rPh>
    <rPh sb="3" eb="4">
      <t>キュウ</t>
    </rPh>
    <phoneticPr fontId="3"/>
  </si>
  <si>
    <t>従事時間</t>
    <rPh sb="0" eb="2">
      <t>ジュウジ</t>
    </rPh>
    <rPh sb="2" eb="4">
      <t>ジカン</t>
    </rPh>
    <phoneticPr fontId="3"/>
  </si>
  <si>
    <t>合　　計</t>
    <rPh sb="0" eb="1">
      <t>ア</t>
    </rPh>
    <rPh sb="3" eb="4">
      <t>ケイ</t>
    </rPh>
    <phoneticPr fontId="3"/>
  </si>
  <si>
    <t>交通費</t>
    <rPh sb="0" eb="3">
      <t>コウツウヒ</t>
    </rPh>
    <phoneticPr fontId="3"/>
  </si>
  <si>
    <t>円</t>
    <rPh sb="0" eb="1">
      <t>エン</t>
    </rPh>
    <phoneticPr fontId="3"/>
  </si>
  <si>
    <t>時間</t>
    <rPh sb="0" eb="2">
      <t>ジカン</t>
    </rPh>
    <phoneticPr fontId="3"/>
  </si>
  <si>
    <t>雇用財源A超過</t>
    <rPh sb="0" eb="2">
      <t>コヨウ</t>
    </rPh>
    <rPh sb="2" eb="4">
      <t>ザイゲン</t>
    </rPh>
    <rPh sb="5" eb="7">
      <t>チョウカ</t>
    </rPh>
    <phoneticPr fontId="3"/>
  </si>
  <si>
    <t>雇用財源B超過</t>
    <rPh sb="0" eb="2">
      <t>コヨウ</t>
    </rPh>
    <rPh sb="2" eb="4">
      <t>ザイゲン</t>
    </rPh>
    <rPh sb="5" eb="7">
      <t>チョウカ</t>
    </rPh>
    <phoneticPr fontId="3"/>
  </si>
  <si>
    <t>雇用財源C超過</t>
    <rPh sb="0" eb="2">
      <t>コヨウ</t>
    </rPh>
    <rPh sb="2" eb="4">
      <t>ザイゲン</t>
    </rPh>
    <rPh sb="5" eb="7">
      <t>チョウカ</t>
    </rPh>
    <phoneticPr fontId="3"/>
  </si>
  <si>
    <t>雇用財源D超過</t>
    <rPh sb="0" eb="2">
      <t>コヨウ</t>
    </rPh>
    <rPh sb="2" eb="4">
      <t>ザイゲン</t>
    </rPh>
    <rPh sb="5" eb="7">
      <t>チョウカ</t>
    </rPh>
    <phoneticPr fontId="3"/>
  </si>
  <si>
    <t>雇用財源E超過</t>
    <rPh sb="0" eb="2">
      <t>コヨウ</t>
    </rPh>
    <rPh sb="2" eb="4">
      <t>ザイゲン</t>
    </rPh>
    <rPh sb="5" eb="7">
      <t>チョウカ</t>
    </rPh>
    <phoneticPr fontId="3"/>
  </si>
  <si>
    <t>当月分の勤務実績を報告いたします。</t>
    <rPh sb="0" eb="1">
      <t>トウ</t>
    </rPh>
    <phoneticPr fontId="3"/>
  </si>
  <si>
    <t>研究補助者氏名　　　　　　　　　　　　　　　　　　　　　印</t>
    <rPh sb="0" eb="2">
      <t>ケンキュウ</t>
    </rPh>
    <rPh sb="2" eb="5">
      <t>ホジョシャ</t>
    </rPh>
    <rPh sb="5" eb="7">
      <t>シメイ</t>
    </rPh>
    <rPh sb="28" eb="29">
      <t>イン</t>
    </rPh>
    <phoneticPr fontId="3"/>
  </si>
  <si>
    <t>①</t>
    <phoneticPr fontId="3"/>
  </si>
  <si>
    <t>提出する月を記入してください</t>
    <rPh sb="0" eb="2">
      <t>テイシュツ</t>
    </rPh>
    <rPh sb="4" eb="5">
      <t>ツキ</t>
    </rPh>
    <rPh sb="6" eb="8">
      <t>キニュウ</t>
    </rPh>
    <phoneticPr fontId="3"/>
  </si>
  <si>
    <t>データ入力用シートの場合：曜日が自動で入力されます</t>
    <rPh sb="3" eb="6">
      <t>ニュウリョクヨウ</t>
    </rPh>
    <rPh sb="10" eb="12">
      <t>バアイ</t>
    </rPh>
    <rPh sb="13" eb="15">
      <t>ヨウビ</t>
    </rPh>
    <rPh sb="16" eb="18">
      <t>ジドウ</t>
    </rPh>
    <rPh sb="19" eb="21">
      <t>ニュウリョク</t>
    </rPh>
    <phoneticPr fontId="3"/>
  </si>
  <si>
    <t>②</t>
    <phoneticPr fontId="3"/>
  </si>
  <si>
    <t>雇用財源のプロジェクト番号、研究費の種類、所属、受け入れ教員名を記入してください</t>
    <rPh sb="0" eb="4">
      <t>コヨウザイゲン</t>
    </rPh>
    <rPh sb="11" eb="13">
      <t>バンゴウ</t>
    </rPh>
    <rPh sb="14" eb="17">
      <t>ケンキュウヒ</t>
    </rPh>
    <rPh sb="18" eb="20">
      <t>シュルイ</t>
    </rPh>
    <rPh sb="21" eb="23">
      <t>ショゾク</t>
    </rPh>
    <rPh sb="24" eb="25">
      <t>ウ</t>
    </rPh>
    <rPh sb="26" eb="27">
      <t>イ</t>
    </rPh>
    <rPh sb="28" eb="31">
      <t>キョウインメイ</t>
    </rPh>
    <rPh sb="32" eb="34">
      <t>キニュウ</t>
    </rPh>
    <phoneticPr fontId="3"/>
  </si>
  <si>
    <t>③</t>
    <phoneticPr fontId="3"/>
  </si>
  <si>
    <t>雇用財源を②の一覧からA～Eで記入してください</t>
    <rPh sb="0" eb="4">
      <t>コヨウザイゲン</t>
    </rPh>
    <rPh sb="7" eb="9">
      <t>イチラン</t>
    </rPh>
    <rPh sb="15" eb="17">
      <t>キニュウ</t>
    </rPh>
    <phoneticPr fontId="3"/>
  </si>
  <si>
    <t>④</t>
    <phoneticPr fontId="3"/>
  </si>
  <si>
    <t>従事内容を簡潔に記入してください</t>
    <rPh sb="0" eb="4">
      <t>ジュウジナイヨウ</t>
    </rPh>
    <rPh sb="5" eb="7">
      <t>カンケツ</t>
    </rPh>
    <rPh sb="8" eb="10">
      <t>キニュウ</t>
    </rPh>
    <phoneticPr fontId="3"/>
  </si>
  <si>
    <t>お仕事を開始した時間と終了した時間を記入してください</t>
    <rPh sb="1" eb="3">
      <t>シゴト</t>
    </rPh>
    <rPh sb="4" eb="6">
      <t>カイシ</t>
    </rPh>
    <rPh sb="8" eb="10">
      <t>ジカン</t>
    </rPh>
    <rPh sb="11" eb="13">
      <t>シュウリョウ</t>
    </rPh>
    <rPh sb="15" eb="17">
      <t>ジカン</t>
    </rPh>
    <rPh sb="18" eb="20">
      <t>キニュウ</t>
    </rPh>
    <phoneticPr fontId="3"/>
  </si>
  <si>
    <t>休憩時間を記入してください</t>
    <rPh sb="0" eb="4">
      <t>キュウケイジカン</t>
    </rPh>
    <rPh sb="5" eb="7">
      <t>キニュウ</t>
    </rPh>
    <phoneticPr fontId="3"/>
  </si>
  <si>
    <t>1時間⇒1：00、45分⇒0：45</t>
    <rPh sb="1" eb="3">
      <t>ジカン</t>
    </rPh>
    <rPh sb="11" eb="12">
      <t>フン</t>
    </rPh>
    <phoneticPr fontId="3"/>
  </si>
  <si>
    <t>お仕事をした時間を記入してください</t>
    <rPh sb="1" eb="3">
      <t>シゴト</t>
    </rPh>
    <rPh sb="6" eb="8">
      <t>ジカン</t>
    </rPh>
    <rPh sb="9" eb="11">
      <t>キニュウ</t>
    </rPh>
    <phoneticPr fontId="3"/>
  </si>
  <si>
    <t>⑦～⑨データ入力用シートをご利用の場合は計算式が入っていますので記入不要です。</t>
    <rPh sb="6" eb="9">
      <t>ニュウリョクヨウ</t>
    </rPh>
    <rPh sb="14" eb="16">
      <t>リヨウ</t>
    </rPh>
    <rPh sb="17" eb="19">
      <t>バアイ</t>
    </rPh>
    <rPh sb="20" eb="23">
      <t>ケイサンシキ</t>
    </rPh>
    <rPh sb="24" eb="25">
      <t>ハイ</t>
    </rPh>
    <rPh sb="32" eb="34">
      <t>キニュウ</t>
    </rPh>
    <rPh sb="34" eb="36">
      <t>フヨウ</t>
    </rPh>
    <phoneticPr fontId="3"/>
  </si>
  <si>
    <t>⑦の従事時間のうち、8時間までの時間を記入してください。</t>
    <rPh sb="2" eb="6">
      <t>ジュウジジカン</t>
    </rPh>
    <rPh sb="11" eb="13">
      <t>ジカン</t>
    </rPh>
    <rPh sb="16" eb="18">
      <t>ジカン</t>
    </rPh>
    <rPh sb="19" eb="21">
      <t>キニュウ</t>
    </rPh>
    <phoneticPr fontId="3"/>
  </si>
  <si>
    <t>⑦の従事時間のうち8時間を超えた時間を記入してください。</t>
    <rPh sb="2" eb="6">
      <t>ジュウジジカン</t>
    </rPh>
    <rPh sb="10" eb="12">
      <t>ジカン</t>
    </rPh>
    <rPh sb="13" eb="14">
      <t>コ</t>
    </rPh>
    <rPh sb="16" eb="18">
      <t>ジカン</t>
    </rPh>
    <rPh sb="19" eb="21">
      <t>キニュウ</t>
    </rPh>
    <phoneticPr fontId="3"/>
  </si>
  <si>
    <t>受入れ教員の押印をお願いします</t>
    <rPh sb="0" eb="2">
      <t>ウケイ</t>
    </rPh>
    <rPh sb="3" eb="5">
      <t>キョウイン</t>
    </rPh>
    <rPh sb="6" eb="8">
      <t>オウイン</t>
    </rPh>
    <rPh sb="10" eb="11">
      <t>ネガ</t>
    </rPh>
    <phoneticPr fontId="3"/>
  </si>
  <si>
    <t>雇用契約書・労働条件通知書に記載された時給を記入してください</t>
    <rPh sb="0" eb="5">
      <t>コヨウケイヤクショ</t>
    </rPh>
    <rPh sb="6" eb="13">
      <t>ロウドウジョウケンツウチショ</t>
    </rPh>
    <rPh sb="14" eb="16">
      <t>キサイ</t>
    </rPh>
    <rPh sb="19" eb="21">
      <t>ジキュウ</t>
    </rPh>
    <rPh sb="22" eb="24">
      <t>キニュウ</t>
    </rPh>
    <phoneticPr fontId="3"/>
  </si>
  <si>
    <t>1日の勤務時間が8時間を超えた場合時給が125％となります</t>
    <rPh sb="1" eb="2">
      <t>ニチ</t>
    </rPh>
    <rPh sb="3" eb="7">
      <t>キンムジカン</t>
    </rPh>
    <rPh sb="9" eb="11">
      <t>ジカン</t>
    </rPh>
    <rPh sb="12" eb="13">
      <t>コ</t>
    </rPh>
    <rPh sb="15" eb="17">
      <t>バアイ</t>
    </rPh>
    <rPh sb="17" eb="19">
      <t>ジキュウ</t>
    </rPh>
    <phoneticPr fontId="3"/>
  </si>
  <si>
    <t>データ入力用シートをご使用の場合は自動計算されます</t>
    <rPh sb="3" eb="6">
      <t>ニュウリョクヨウ</t>
    </rPh>
    <rPh sb="11" eb="13">
      <t>シヨウ</t>
    </rPh>
    <rPh sb="14" eb="16">
      <t>バアイ</t>
    </rPh>
    <rPh sb="17" eb="21">
      <t>ジドウケイサン</t>
    </rPh>
    <phoneticPr fontId="3"/>
  </si>
  <si>
    <t>手書きの場合は⑪の時給の125％を記入してください。</t>
    <rPh sb="0" eb="2">
      <t>テガ</t>
    </rPh>
    <rPh sb="4" eb="6">
      <t>バアイ</t>
    </rPh>
    <rPh sb="9" eb="11">
      <t>ジキュウ</t>
    </rPh>
    <rPh sb="17" eb="19">
      <t>キニュウ</t>
    </rPh>
    <phoneticPr fontId="3"/>
  </si>
  <si>
    <t>⑬､⑭データ入力用シートをご使用の場合は計算式が入っていますので自動計算されます</t>
    <rPh sb="6" eb="9">
      <t>ニュウリョクヨウ</t>
    </rPh>
    <rPh sb="14" eb="16">
      <t>シヨウ</t>
    </rPh>
    <rPh sb="17" eb="19">
      <t>バアイ</t>
    </rPh>
    <rPh sb="20" eb="23">
      <t>ケイサンシキ</t>
    </rPh>
    <rPh sb="24" eb="25">
      <t>ハイ</t>
    </rPh>
    <rPh sb="32" eb="36">
      <t>ジドウケイサン</t>
    </rPh>
    <phoneticPr fontId="3"/>
  </si>
  <si>
    <t>雇用財源ごとの合計時間を記入してください</t>
    <rPh sb="0" eb="4">
      <t>コヨウザイゲン</t>
    </rPh>
    <rPh sb="7" eb="11">
      <t>ゴウケイジカン</t>
    </rPh>
    <rPh sb="12" eb="14">
      <t>キニュウ</t>
    </rPh>
    <phoneticPr fontId="3"/>
  </si>
  <si>
    <t>人給システム入力の都合上、15分単位としてください</t>
    <rPh sb="0" eb="2">
      <t>ジンキュウ</t>
    </rPh>
    <rPh sb="6" eb="8">
      <t>ニュウリョク</t>
    </rPh>
    <rPh sb="9" eb="12">
      <t>ツゴウジョウ</t>
    </rPh>
    <rPh sb="15" eb="18">
      <t>フンタンイ</t>
    </rPh>
    <phoneticPr fontId="3"/>
  </si>
  <si>
    <t>⑪または⑫×⑬の金額を記入してください</t>
    <rPh sb="8" eb="10">
      <t>キンガク</t>
    </rPh>
    <rPh sb="11" eb="13">
      <t>キニュウ</t>
    </rPh>
    <phoneticPr fontId="3"/>
  </si>
  <si>
    <t>交通費積算計算書を元に記入してください</t>
    <rPh sb="0" eb="3">
      <t>コウツウヒ</t>
    </rPh>
    <rPh sb="3" eb="8">
      <t>セキサンケイサンショ</t>
    </rPh>
    <rPh sb="9" eb="10">
      <t>モト</t>
    </rPh>
    <rPh sb="11" eb="13">
      <t>キニュウ</t>
    </rPh>
    <phoneticPr fontId="3"/>
  </si>
  <si>
    <t>①を入力してから印刷すると曜日は反映されます</t>
    <rPh sb="2" eb="4">
      <t>ニュウリョク</t>
    </rPh>
    <rPh sb="8" eb="10">
      <t>インサツ</t>
    </rPh>
    <rPh sb="13" eb="15">
      <t>ヨウビ</t>
    </rPh>
    <rPh sb="16" eb="18">
      <t>ハンエイ</t>
    </rPh>
    <phoneticPr fontId="3"/>
  </si>
  <si>
    <t>従来の出勤簿と同様に必要事項を記入してください。</t>
  </si>
  <si>
    <t>手書印刷用シートについて</t>
    <rPh sb="0" eb="2">
      <t>テガ</t>
    </rPh>
    <rPh sb="2" eb="5">
      <t>インサツヨウ</t>
    </rPh>
    <phoneticPr fontId="3"/>
  </si>
  <si>
    <t>計算式は省略されています</t>
    <rPh sb="0" eb="3">
      <t>ケイサンシキ</t>
    </rPh>
    <rPh sb="4" eb="6">
      <t>ショウリャク</t>
    </rPh>
    <phoneticPr fontId="3"/>
  </si>
  <si>
    <t>6時間30分⇒6.5、7時間15分⇒7.25</t>
    <rPh sb="1" eb="3">
      <t>ジカン</t>
    </rPh>
    <rPh sb="5" eb="6">
      <t>フン</t>
    </rPh>
    <rPh sb="12" eb="14">
      <t>ジカン</t>
    </rPh>
    <rPh sb="16" eb="17">
      <t>フン</t>
    </rPh>
    <phoneticPr fontId="3"/>
  </si>
  <si>
    <t>雇用契約書と著しく異なる場合は雇用契約の変更をお願いすることがあります</t>
    <rPh sb="0" eb="5">
      <t>コヨウケイヤクショ</t>
    </rPh>
    <rPh sb="6" eb="7">
      <t>イチジル</t>
    </rPh>
    <rPh sb="9" eb="10">
      <t>コト</t>
    </rPh>
    <rPh sb="12" eb="14">
      <t>バアイ</t>
    </rPh>
    <rPh sb="15" eb="19">
      <t>コヨウケイヤク</t>
    </rPh>
    <rPh sb="20" eb="22">
      <t>ヘンコウ</t>
    </rPh>
    <rPh sb="24" eb="25">
      <t>ネガ</t>
    </rPh>
    <phoneticPr fontId="3"/>
  </si>
  <si>
    <t>⑯、⑰アルバイトの方の署名・押印をお願いします</t>
    <rPh sb="9" eb="10">
      <t>カタ</t>
    </rPh>
    <rPh sb="11" eb="13">
      <t>ショメイ</t>
    </rPh>
    <rPh sb="14" eb="16">
      <t>オウイン</t>
    </rPh>
    <rPh sb="18" eb="19">
      <t>ネガ</t>
    </rPh>
    <phoneticPr fontId="3"/>
  </si>
  <si>
    <r>
      <t>出勤簿は押印のうえ、</t>
    </r>
    <r>
      <rPr>
        <u/>
        <sz val="12"/>
        <rFont val="メイリオ"/>
        <family val="3"/>
        <charset val="128"/>
      </rPr>
      <t>原本</t>
    </r>
    <r>
      <rPr>
        <sz val="12"/>
        <rFont val="メイリオ"/>
        <family val="3"/>
        <charset val="128"/>
      </rPr>
      <t>を「福浦キャンパス研究基盤課　アルバイト担当」までお送りください</t>
    </r>
    <rPh sb="0" eb="3">
      <t>シュッキンボ</t>
    </rPh>
    <rPh sb="4" eb="6">
      <t>オウイン</t>
    </rPh>
    <rPh sb="10" eb="12">
      <t>ゲンポン</t>
    </rPh>
    <rPh sb="14" eb="16">
      <t>フクウラ</t>
    </rPh>
    <rPh sb="21" eb="26">
      <t>ケンキュウキバンカ</t>
    </rPh>
    <rPh sb="32" eb="34">
      <t>タントウ</t>
    </rPh>
    <rPh sb="38" eb="39">
      <t>オク</t>
    </rPh>
    <phoneticPr fontId="3"/>
  </si>
  <si>
    <t>受入れ教員の方は勤務時間や従事内容のご確認をお願いいたします。</t>
    <rPh sb="0" eb="2">
      <t>ウケイ</t>
    </rPh>
    <rPh sb="3" eb="5">
      <t>キョウイン</t>
    </rPh>
    <rPh sb="6" eb="7">
      <t>カタ</t>
    </rPh>
    <rPh sb="8" eb="12">
      <t>キンムジカン</t>
    </rPh>
    <rPh sb="13" eb="17">
      <t>ジュウジナイヨウ</t>
    </rPh>
    <rPh sb="19" eb="21">
      <t>カクニン</t>
    </rPh>
    <rPh sb="23" eb="24">
      <t>ネガ</t>
    </rPh>
    <phoneticPr fontId="3"/>
  </si>
  <si>
    <t>始業
時間</t>
    <rPh sb="0" eb="2">
      <t>シギョウ</t>
    </rPh>
    <rPh sb="3" eb="5">
      <t>ジカン</t>
    </rPh>
    <phoneticPr fontId="3"/>
  </si>
  <si>
    <t>終業
時間</t>
    <rPh sb="0" eb="2">
      <t>シュウギョウ</t>
    </rPh>
    <rPh sb="3" eb="5">
      <t>ジカン</t>
    </rPh>
    <phoneticPr fontId="3"/>
  </si>
  <si>
    <t>※1</t>
  </si>
  <si>
    <t>⑮</t>
  </si>
  <si>
    <t>⑭</t>
  </si>
  <si>
    <t>⑬</t>
  </si>
  <si>
    <t>⑫</t>
  </si>
  <si>
    <t>⑪</t>
  </si>
  <si>
    <t>⑩</t>
  </si>
  <si>
    <t>⑨</t>
  </si>
  <si>
    <t>⑧</t>
  </si>
  <si>
    <t>⑦</t>
  </si>
  <si>
    <t>⑥</t>
  </si>
  <si>
    <t>⑤</t>
  </si>
  <si>
    <t>テレワークの場合は”テレワーク”又は”在宅勤務”と追記してください</t>
    <rPh sb="6" eb="8">
      <t>バアイ</t>
    </rPh>
    <rPh sb="16" eb="17">
      <t>マタ</t>
    </rPh>
    <rPh sb="19" eb="23">
      <t>ザイタクキンム</t>
    </rPh>
    <rPh sb="25" eb="27">
      <t>ツイキ</t>
    </rPh>
    <phoneticPr fontId="3"/>
  </si>
  <si>
    <t>有給休暇を取得された場合</t>
    <rPh sb="0" eb="4">
      <t>ユウキュウキュウカ</t>
    </rPh>
    <rPh sb="5" eb="7">
      <t>シュトク</t>
    </rPh>
    <rPh sb="10" eb="12">
      <t>バアイ</t>
    </rPh>
    <phoneticPr fontId="3"/>
  </si>
  <si>
    <t>④従事内容欄に「有給休暇」と記載してください</t>
    <rPh sb="1" eb="6">
      <t>ジュウジナイヨウラン</t>
    </rPh>
    <rPh sb="8" eb="12">
      <t>ユウキュウキュウカ</t>
    </rPh>
    <rPh sb="14" eb="16">
      <t>キサイ</t>
    </rPh>
    <phoneticPr fontId="3"/>
  </si>
  <si>
    <t>⑤⑥は記入不要です。</t>
    <rPh sb="3" eb="5">
      <t>キニュウ</t>
    </rPh>
    <rPh sb="5" eb="7">
      <t>フヨウ</t>
    </rPh>
    <phoneticPr fontId="3"/>
  </si>
  <si>
    <t>⑦契約書に記載の従事時間を入力してください</t>
    <rPh sb="1" eb="4">
      <t>ケイヤクショ</t>
    </rPh>
    <rPh sb="5" eb="7">
      <t>キサイ</t>
    </rPh>
    <rPh sb="8" eb="12">
      <t>ジュウジジカン</t>
    </rPh>
    <rPh sb="13" eb="15">
      <t>ニュウリョク</t>
    </rPh>
    <phoneticPr fontId="3"/>
  </si>
  <si>
    <t>（事前に休暇簿をご提出ください）</t>
    <rPh sb="1" eb="3">
      <t>ジゼン</t>
    </rPh>
    <rPh sb="4" eb="7">
      <t>キュウカボ</t>
    </rPh>
    <rPh sb="9" eb="11">
      <t>テイシュツ</t>
    </rPh>
    <phoneticPr fontId="3"/>
  </si>
  <si>
    <t>有給休暇</t>
    <rPh sb="0" eb="4">
      <t>ユウキュウキュウカ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</si>
</sst>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d"/>
    <numFmt numFmtId="177" formatCode="[h]:mm"/>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b/>
      <sz val="14"/>
      <name val="ＭＳ Ｐ明朝"/>
      <family val="1"/>
      <charset val="128"/>
    </font>
    <font>
      <sz val="11"/>
      <name val="メイリオ"/>
      <family val="3"/>
      <charset val="128"/>
    </font>
    <font>
      <sz val="12"/>
      <name val="メイリオ"/>
      <family val="3"/>
      <charset val="128"/>
    </font>
    <font>
      <u/>
      <sz val="12"/>
      <name val="メイリオ"/>
      <family val="3"/>
      <charset val="128"/>
    </font>
    <font>
      <sz val="10"/>
      <name val="ＭＳ Ｐ明朝"/>
      <family val="1"/>
      <charset val="128"/>
    </font>
    <font>
      <sz val="10"/>
      <name val="ＭＳ Ｐゴシック"/>
      <family val="3"/>
      <charset val="128"/>
    </font>
    <font>
      <b/>
      <sz val="12"/>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right/>
      <top style="double">
        <color indexed="64"/>
      </top>
      <bottom style="thin">
        <color indexed="64"/>
      </bottom>
      <diagonal/>
    </border>
  </borders>
  <cellStyleXfs count="2">
    <xf numFmtId="0" fontId="0" fillId="0" borderId="0"/>
    <xf numFmtId="0" fontId="1" fillId="0" borderId="0"/>
  </cellStyleXfs>
  <cellXfs count="184">
    <xf numFmtId="0" fontId="0" fillId="0" borderId="0" xfId="0"/>
    <xf numFmtId="0" fontId="2" fillId="0" borderId="0" xfId="0" applyFont="1"/>
    <xf numFmtId="0" fontId="4" fillId="0" borderId="0" xfId="1"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3" xfId="0" applyFont="1" applyBorder="1"/>
    <xf numFmtId="5" fontId="0" fillId="2" borderId="8" xfId="0" applyNumberFormat="1" applyFill="1" applyBorder="1"/>
    <xf numFmtId="5" fontId="4" fillId="2" borderId="12" xfId="0" applyNumberFormat="1" applyFont="1" applyFill="1" applyBorder="1"/>
    <xf numFmtId="5" fontId="4" fillId="2" borderId="12" xfId="0" applyNumberFormat="1" applyFont="1" applyFill="1" applyBorder="1" applyAlignment="1">
      <alignment wrapText="1"/>
    </xf>
    <xf numFmtId="176" fontId="4" fillId="0" borderId="1" xfId="0" applyNumberFormat="1"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20" fontId="4" fillId="0" borderId="12" xfId="0" applyNumberFormat="1" applyFont="1" applyBorder="1"/>
    <xf numFmtId="0" fontId="4" fillId="3" borderId="12" xfId="0" applyFont="1" applyFill="1" applyBorder="1"/>
    <xf numFmtId="0" fontId="4" fillId="0" borderId="12" xfId="0" applyFont="1" applyBorder="1"/>
    <xf numFmtId="177" fontId="4" fillId="0" borderId="12" xfId="0" applyNumberFormat="1" applyFont="1" applyBorder="1" applyAlignment="1">
      <alignment horizontal="center" vertical="center"/>
    </xf>
    <xf numFmtId="0" fontId="4" fillId="0" borderId="13" xfId="0" applyFont="1" applyBorder="1"/>
    <xf numFmtId="0" fontId="4" fillId="0" borderId="0" xfId="0" applyFont="1" applyAlignment="1">
      <alignment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3" fontId="4" fillId="0" borderId="2" xfId="0" applyNumberFormat="1" applyFont="1" applyBorder="1" applyAlignment="1">
      <alignment horizontal="center" vertical="center"/>
    </xf>
    <xf numFmtId="0" fontId="4" fillId="0" borderId="11" xfId="0" applyFont="1" applyBorder="1" applyAlignment="1">
      <alignment horizontal="center" vertical="center"/>
    </xf>
    <xf numFmtId="3" fontId="4" fillId="0" borderId="11" xfId="0" applyNumberFormat="1" applyFont="1" applyBorder="1" applyAlignment="1">
      <alignment horizontal="center" vertical="center"/>
    </xf>
    <xf numFmtId="0" fontId="4" fillId="0" borderId="18" xfId="0" applyFont="1" applyBorder="1" applyAlignment="1">
      <alignment horizontal="center" vertical="center"/>
    </xf>
    <xf numFmtId="3" fontId="4" fillId="0" borderId="18" xfId="0" applyNumberFormat="1" applyFont="1" applyBorder="1" applyAlignment="1">
      <alignment horizontal="center" vertical="center"/>
    </xf>
    <xf numFmtId="0" fontId="4" fillId="0" borderId="10" xfId="0" applyFont="1" applyBorder="1" applyAlignment="1">
      <alignment vertical="center"/>
    </xf>
    <xf numFmtId="0" fontId="4" fillId="0" borderId="10" xfId="0" applyFont="1" applyBorder="1"/>
    <xf numFmtId="0" fontId="4" fillId="0" borderId="10" xfId="0" applyFont="1" applyBorder="1" applyAlignment="1">
      <alignment horizontal="center" vertical="center"/>
    </xf>
    <xf numFmtId="0" fontId="2" fillId="0" borderId="0" xfId="0" applyFont="1" applyProtection="1">
      <protection locked="0"/>
    </xf>
    <xf numFmtId="0" fontId="4" fillId="0" borderId="0" xfId="1"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4" fillId="0" borderId="3" xfId="0" applyFont="1" applyBorder="1" applyProtection="1">
      <protection locked="0"/>
    </xf>
    <xf numFmtId="5" fontId="0" fillId="2" borderId="8" xfId="0" applyNumberFormat="1" applyFill="1" applyBorder="1" applyProtection="1">
      <protection locked="0"/>
    </xf>
    <xf numFmtId="5" fontId="4" fillId="2" borderId="12" xfId="0" applyNumberFormat="1" applyFont="1" applyFill="1" applyBorder="1" applyProtection="1">
      <protection locked="0"/>
    </xf>
    <xf numFmtId="5" fontId="4" fillId="2" borderId="12" xfId="0" applyNumberFormat="1" applyFont="1" applyFill="1" applyBorder="1" applyAlignment="1" applyProtection="1">
      <alignment wrapText="1"/>
      <protection locked="0"/>
    </xf>
    <xf numFmtId="176" fontId="4" fillId="0" borderId="1"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20" fontId="4" fillId="0" borderId="12" xfId="0" applyNumberFormat="1" applyFont="1" applyBorder="1" applyProtection="1">
      <protection locked="0"/>
    </xf>
    <xf numFmtId="0" fontId="4" fillId="0" borderId="12" xfId="0" applyFont="1" applyBorder="1" applyProtection="1">
      <protection locked="0"/>
    </xf>
    <xf numFmtId="177" fontId="4" fillId="0" borderId="12" xfId="0" applyNumberFormat="1" applyFont="1" applyBorder="1" applyAlignment="1" applyProtection="1">
      <alignment horizontal="center" vertical="center"/>
      <protection locked="0"/>
    </xf>
    <xf numFmtId="0" fontId="4" fillId="0" borderId="13" xfId="0" applyFont="1" applyBorder="1" applyProtection="1">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3" fontId="4" fillId="0" borderId="2"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3" fontId="4" fillId="0" borderId="11" xfId="0" applyNumberFormat="1"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3" fontId="4" fillId="0" borderId="18" xfId="0" applyNumberFormat="1"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0" xfId="0" applyFont="1" applyBorder="1" applyProtection="1">
      <protection locked="0"/>
    </xf>
    <xf numFmtId="0" fontId="4" fillId="0" borderId="10" xfId="0" applyFont="1" applyBorder="1" applyAlignment="1" applyProtection="1">
      <alignment horizontal="center" vertical="center"/>
      <protection locked="0"/>
    </xf>
    <xf numFmtId="0" fontId="4" fillId="3" borderId="12" xfId="0" applyFont="1" applyFill="1" applyBorder="1" applyProtection="1"/>
    <xf numFmtId="0" fontId="6" fillId="0" borderId="0" xfId="0" applyFont="1"/>
    <xf numFmtId="0" fontId="7" fillId="0" borderId="0" xfId="0" applyFont="1"/>
    <xf numFmtId="0" fontId="7" fillId="0" borderId="0" xfId="0" applyFont="1" applyAlignment="1"/>
    <xf numFmtId="0" fontId="4" fillId="3" borderId="12" xfId="0" applyFont="1" applyFill="1" applyBorder="1" applyProtection="1">
      <protection hidden="1"/>
    </xf>
    <xf numFmtId="0" fontId="4" fillId="3" borderId="12" xfId="0" applyFont="1" applyFill="1" applyBorder="1" applyProtection="1">
      <protection locked="0" hidden="1"/>
    </xf>
    <xf numFmtId="0" fontId="6" fillId="0" borderId="0" xfId="0" applyFont="1" applyAlignment="1">
      <alignment vertical="center"/>
    </xf>
    <xf numFmtId="0" fontId="11" fillId="0" borderId="0" xfId="0" applyFont="1"/>
    <xf numFmtId="0" fontId="4" fillId="0" borderId="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3" fontId="4" fillId="0" borderId="9" xfId="0" applyNumberFormat="1" applyFont="1" applyBorder="1" applyAlignment="1" applyProtection="1">
      <alignment horizontal="right" vertical="center"/>
    </xf>
    <xf numFmtId="0" fontId="0" fillId="0" borderId="10" xfId="0" applyBorder="1" applyAlignment="1" applyProtection="1">
      <alignment horizontal="right" vertical="center"/>
    </xf>
    <xf numFmtId="0" fontId="4" fillId="0" borderId="9" xfId="0" quotePrefix="1" applyFont="1" applyBorder="1" applyAlignment="1" applyProtection="1">
      <alignment horizontal="right" vertical="center"/>
      <protection hidden="1"/>
    </xf>
    <xf numFmtId="0" fontId="0" fillId="0" borderId="10" xfId="0" applyBorder="1" applyAlignment="1" applyProtection="1">
      <alignment horizontal="right" vertical="center"/>
      <protection hidden="1"/>
    </xf>
    <xf numFmtId="3" fontId="4" fillId="0" borderId="9" xfId="0" applyNumberFormat="1" applyFont="1" applyBorder="1" applyAlignment="1" applyProtection="1">
      <alignment horizontal="right" vertical="center"/>
      <protection locked="0"/>
    </xf>
    <xf numFmtId="3" fontId="0" fillId="0" borderId="10" xfId="0" applyNumberForma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3" fontId="4" fillId="0" borderId="19" xfId="0" applyNumberFormat="1" applyFont="1" applyBorder="1" applyAlignment="1" applyProtection="1">
      <alignment horizontal="righ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4" fillId="0" borderId="17" xfId="0" applyFont="1" applyBorder="1" applyAlignment="1" applyProtection="1">
      <alignment horizontal="right" vertical="center"/>
      <protection locked="0"/>
    </xf>
    <xf numFmtId="0" fontId="0" fillId="0" borderId="22" xfId="0" applyBorder="1" applyAlignment="1" applyProtection="1">
      <alignment vertical="center"/>
      <protection locked="0"/>
    </xf>
    <xf numFmtId="3" fontId="4" fillId="0" borderId="17" xfId="0" applyNumberFormat="1" applyFont="1" applyBorder="1" applyAlignment="1" applyProtection="1">
      <alignment horizontal="right" vertical="center"/>
      <protection locked="0"/>
    </xf>
    <xf numFmtId="3" fontId="0" fillId="0" borderId="22" xfId="0" applyNumberFormat="1" applyBorder="1" applyAlignment="1" applyProtection="1">
      <alignment horizontal="right" vertical="center"/>
      <protection locked="0"/>
    </xf>
    <xf numFmtId="3" fontId="0" fillId="0" borderId="22" xfId="0" applyNumberFormat="1" applyBorder="1" applyAlignment="1" applyProtection="1">
      <alignment vertical="center"/>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3" fontId="4" fillId="0" borderId="1" xfId="0" applyNumberFormat="1" applyFont="1" applyBorder="1" applyAlignment="1" applyProtection="1">
      <alignment horizontal="right" vertical="center"/>
    </xf>
    <xf numFmtId="0" fontId="0" fillId="0" borderId="3" xfId="0" applyBorder="1" applyAlignment="1" applyProtection="1">
      <alignment horizontal="right" vertical="center"/>
    </xf>
    <xf numFmtId="0" fontId="4" fillId="0" borderId="1" xfId="0" quotePrefix="1" applyFont="1" applyBorder="1" applyAlignment="1" applyProtection="1">
      <alignment horizontal="right" vertical="center"/>
      <protection hidden="1"/>
    </xf>
    <xf numFmtId="0" fontId="0" fillId="0" borderId="3" xfId="0" applyBorder="1" applyAlignment="1" applyProtection="1">
      <alignment horizontal="right" vertical="center"/>
      <protection hidden="1"/>
    </xf>
    <xf numFmtId="3" fontId="4" fillId="0" borderId="1"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4" fillId="2" borderId="1"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0" fillId="0" borderId="3"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0" fontId="4" fillId="2" borderId="4"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5" fontId="4" fillId="2" borderId="4" xfId="0" applyNumberFormat="1" applyFont="1" applyFill="1" applyBorder="1" applyAlignment="1" applyProtection="1">
      <alignment horizontal="center" vertical="center" wrapText="1"/>
      <protection locked="0"/>
    </xf>
    <xf numFmtId="5" fontId="0" fillId="0" borderId="8" xfId="0" applyNumberFormat="1" applyBorder="1" applyAlignment="1" applyProtection="1">
      <alignment wrapText="1"/>
      <protection locked="0"/>
    </xf>
    <xf numFmtId="0" fontId="4" fillId="2" borderId="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5" fontId="4" fillId="2" borderId="5" xfId="0" applyNumberFormat="1"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0" borderId="9" xfId="0" quotePrefix="1" applyFont="1"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4" fillId="0" borderId="1" xfId="0" quotePrefix="1" applyFont="1" applyBorder="1" applyAlignment="1" applyProtection="1">
      <alignment horizontal="right" vertical="center"/>
      <protection locked="0"/>
    </xf>
    <xf numFmtId="5" fontId="9" fillId="2" borderId="4" xfId="0" applyNumberFormat="1" applyFont="1" applyFill="1" applyBorder="1" applyAlignment="1" applyProtection="1">
      <alignment horizontal="center" vertical="center" wrapText="1"/>
      <protection locked="0"/>
    </xf>
    <xf numFmtId="5" fontId="10" fillId="0" borderId="8" xfId="0" applyNumberFormat="1" applyFont="1" applyBorder="1" applyAlignment="1" applyProtection="1">
      <alignment wrapText="1"/>
      <protection locked="0"/>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3" fontId="4" fillId="0" borderId="9" xfId="0" applyNumberFormat="1" applyFont="1" applyBorder="1" applyAlignment="1">
      <alignment horizontal="right" vertical="center"/>
    </xf>
    <xf numFmtId="0" fontId="0" fillId="0" borderId="10" xfId="0" applyBorder="1" applyAlignment="1">
      <alignment horizontal="right" vertical="center"/>
    </xf>
    <xf numFmtId="0" fontId="4" fillId="0" borderId="9" xfId="0" quotePrefix="1" applyFont="1" applyBorder="1" applyAlignment="1" applyProtection="1">
      <alignment horizontal="right" vertical="center"/>
    </xf>
    <xf numFmtId="3" fontId="0" fillId="0" borderId="10" xfId="0" applyNumberFormat="1" applyBorder="1" applyAlignment="1">
      <alignment horizontal="right" vertical="center"/>
    </xf>
    <xf numFmtId="0" fontId="4" fillId="0" borderId="14" xfId="0" applyFont="1" applyBorder="1" applyAlignment="1">
      <alignment horizontal="right" vertical="center"/>
    </xf>
    <xf numFmtId="0" fontId="0" fillId="0" borderId="15" xfId="0" applyBorder="1" applyAlignment="1">
      <alignment vertical="center"/>
    </xf>
    <xf numFmtId="0" fontId="0" fillId="0" borderId="16" xfId="0"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3" fontId="4" fillId="0" borderId="19" xfId="0" applyNumberFormat="1" applyFont="1" applyBorder="1" applyAlignment="1">
      <alignment horizontal="right" vertical="center"/>
    </xf>
    <xf numFmtId="0" fontId="0" fillId="0" borderId="20" xfId="0" applyBorder="1" applyAlignment="1">
      <alignment vertical="center"/>
    </xf>
    <xf numFmtId="0" fontId="0" fillId="0" borderId="21" xfId="0" applyBorder="1" applyAlignment="1">
      <alignment vertical="center"/>
    </xf>
    <xf numFmtId="0" fontId="4" fillId="0" borderId="17" xfId="0" applyFont="1" applyBorder="1" applyAlignment="1">
      <alignment horizontal="right" vertical="center"/>
    </xf>
    <xf numFmtId="0" fontId="0" fillId="0" borderId="22" xfId="0" applyBorder="1" applyAlignment="1">
      <alignment vertical="center"/>
    </xf>
    <xf numFmtId="3" fontId="4" fillId="0" borderId="17" xfId="0" applyNumberFormat="1" applyFont="1" applyBorder="1" applyAlignment="1">
      <alignment horizontal="right" vertical="center"/>
    </xf>
    <xf numFmtId="3" fontId="0" fillId="0" borderId="22" xfId="0" applyNumberFormat="1" applyBorder="1" applyAlignment="1">
      <alignment horizontal="right" vertical="center"/>
    </xf>
    <xf numFmtId="3" fontId="0" fillId="0" borderId="22" xfId="0" applyNumberFormat="1" applyBorder="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3" fontId="4" fillId="0" borderId="1" xfId="0" applyNumberFormat="1" applyFont="1" applyBorder="1" applyAlignment="1">
      <alignment horizontal="right" vertical="center"/>
    </xf>
    <xf numFmtId="0" fontId="0" fillId="0" borderId="3" xfId="0" applyBorder="1" applyAlignment="1">
      <alignment horizontal="right" vertical="center"/>
    </xf>
    <xf numFmtId="0" fontId="4" fillId="0" borderId="1" xfId="0" quotePrefix="1" applyFont="1" applyBorder="1" applyAlignment="1" applyProtection="1">
      <alignment horizontal="right" vertical="center"/>
    </xf>
    <xf numFmtId="3" fontId="0" fillId="0" borderId="3" xfId="0" applyNumberFormat="1" applyBorder="1" applyAlignment="1">
      <alignment horizontal="right" vertical="center"/>
    </xf>
    <xf numFmtId="0" fontId="4" fillId="2" borderId="1"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4" fillId="0" borderId="1" xfId="0" applyFont="1" applyBorder="1" applyAlignment="1">
      <alignment horizontal="left" vertical="center" shrinkToFit="1"/>
    </xf>
    <xf numFmtId="0" fontId="4" fillId="2" borderId="4" xfId="0" applyFont="1" applyFill="1" applyBorder="1" applyAlignment="1">
      <alignment horizontal="center" vertical="center"/>
    </xf>
    <xf numFmtId="0" fontId="0" fillId="0" borderId="8" xfId="0" applyBorder="1" applyAlignment="1">
      <alignment horizontal="center" vertical="center"/>
    </xf>
    <xf numFmtId="5" fontId="4" fillId="2" borderId="4" xfId="0" applyNumberFormat="1" applyFont="1" applyFill="1" applyBorder="1" applyAlignment="1">
      <alignment horizontal="center" vertical="center" wrapText="1"/>
    </xf>
    <xf numFmtId="5" fontId="0" fillId="0" borderId="8" xfId="0" applyNumberFormat="1" applyBorder="1" applyAlignment="1">
      <alignment wrapText="1"/>
    </xf>
    <xf numFmtId="0" fontId="4"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5" fontId="4" fillId="2" borderId="5" xfId="0"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cellXfs>
  <cellStyles count="2">
    <cellStyle name="標準" xfId="0" builtinId="0"/>
    <cellStyle name="標準_発議書作成例・様式(物品)_発議書様式（科研費）" xfId="1" xr:uid="{D75C2BFF-CD79-4C7A-A56B-5A7D34FEAC5B}"/>
  </cellStyles>
  <dxfs count="28">
    <dxf>
      <font>
        <color theme="0"/>
      </font>
    </dxf>
    <dxf>
      <font>
        <color theme="0"/>
      </font>
    </dxf>
    <dxf>
      <font>
        <color theme="0"/>
      </font>
    </dxf>
    <dxf>
      <font>
        <color theme="0"/>
      </font>
    </dxf>
    <dxf>
      <font>
        <color theme="0"/>
      </font>
    </dxf>
    <dxf>
      <font>
        <color theme="0"/>
      </font>
    </dxf>
    <dxf>
      <font>
        <color theme="0"/>
      </font>
    </dxf>
    <dxf>
      <fill>
        <patternFill>
          <bgColor theme="9" tint="0.79998168889431442"/>
        </patternFill>
      </fill>
    </dxf>
    <dxf>
      <fill>
        <patternFill>
          <bgColor theme="9"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9" tint="0.79998168889431442"/>
        </patternFill>
      </fill>
    </dxf>
    <dxf>
      <fill>
        <patternFill>
          <bgColor theme="9" tint="0.7999816888943144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xdr:col>
      <xdr:colOff>400398</xdr:colOff>
      <xdr:row>1</xdr:row>
      <xdr:rowOff>98225</xdr:rowOff>
    </xdr:from>
    <xdr:to>
      <xdr:col>2</xdr:col>
      <xdr:colOff>283357</xdr:colOff>
      <xdr:row>2</xdr:row>
      <xdr:rowOff>191429</xdr:rowOff>
    </xdr:to>
    <xdr:sp macro="" textlink="">
      <xdr:nvSpPr>
        <xdr:cNvPr id="2" name="テキスト ボックス 1">
          <a:extLst>
            <a:ext uri="{FF2B5EF4-FFF2-40B4-BE49-F238E27FC236}">
              <a16:creationId xmlns:a16="http://schemas.microsoft.com/office/drawing/2014/main" id="{CBAAEF3D-6485-4B13-BCCA-EBC41ED6F662}"/>
            </a:ext>
          </a:extLst>
        </xdr:cNvPr>
        <xdr:cNvSpPr txBox="1"/>
      </xdr:nvSpPr>
      <xdr:spPr>
        <a:xfrm>
          <a:off x="900461" y="340636"/>
          <a:ext cx="390641" cy="350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①</a:t>
          </a:r>
        </a:p>
      </xdr:txBody>
    </xdr:sp>
    <xdr:clientData/>
  </xdr:twoCellAnchor>
  <xdr:twoCellAnchor editAs="absolute">
    <xdr:from>
      <xdr:col>4</xdr:col>
      <xdr:colOff>190500</xdr:colOff>
      <xdr:row>4</xdr:row>
      <xdr:rowOff>210026</xdr:rowOff>
    </xdr:from>
    <xdr:to>
      <xdr:col>12</xdr:col>
      <xdr:colOff>345281</xdr:colOff>
      <xdr:row>7</xdr:row>
      <xdr:rowOff>59054</xdr:rowOff>
    </xdr:to>
    <xdr:sp macro="" textlink="">
      <xdr:nvSpPr>
        <xdr:cNvPr id="24" name="テキスト ボックス 23">
          <a:extLst>
            <a:ext uri="{FF2B5EF4-FFF2-40B4-BE49-F238E27FC236}">
              <a16:creationId xmlns:a16="http://schemas.microsoft.com/office/drawing/2014/main" id="{BCE41301-8BDC-468A-B25A-38EFBA502536}"/>
            </a:ext>
          </a:extLst>
        </xdr:cNvPr>
        <xdr:cNvSpPr txBox="1"/>
      </xdr:nvSpPr>
      <xdr:spPr>
        <a:xfrm>
          <a:off x="2190750" y="1190625"/>
          <a:ext cx="4155281" cy="559593"/>
        </a:xfrm>
        <a:prstGeom prst="rect">
          <a:avLst/>
        </a:prstGeom>
        <a:solidFill>
          <a:schemeClr val="lt1"/>
        </a:solidFill>
        <a:ln w="3175" cmpd="sng">
          <a:solidFill>
            <a:schemeClr val="lt1">
              <a:shade val="50000"/>
            </a:scheme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②</a:t>
          </a:r>
          <a:endParaRPr kumimoji="1" lang="en-US" altLang="ja-JP"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1</xdr:col>
      <xdr:colOff>359569</xdr:colOff>
      <xdr:row>8</xdr:row>
      <xdr:rowOff>169068</xdr:rowOff>
    </xdr:from>
    <xdr:to>
      <xdr:col>2</xdr:col>
      <xdr:colOff>246826</xdr:colOff>
      <xdr:row>10</xdr:row>
      <xdr:rowOff>60437</xdr:rowOff>
    </xdr:to>
    <xdr:sp macro="" textlink="">
      <xdr:nvSpPr>
        <xdr:cNvPr id="25" name="テキスト ボックス 24">
          <a:extLst>
            <a:ext uri="{FF2B5EF4-FFF2-40B4-BE49-F238E27FC236}">
              <a16:creationId xmlns:a16="http://schemas.microsoft.com/office/drawing/2014/main" id="{4407ECA9-575D-4B74-BC36-616FD01AB057}"/>
            </a:ext>
          </a:extLst>
        </xdr:cNvPr>
        <xdr:cNvSpPr txBox="1"/>
      </xdr:nvSpPr>
      <xdr:spPr>
        <a:xfrm>
          <a:off x="859632" y="2109787"/>
          <a:ext cx="394939" cy="34952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a:t>
          </a:r>
        </a:p>
      </xdr:txBody>
    </xdr:sp>
    <xdr:clientData/>
  </xdr:twoCellAnchor>
  <xdr:twoCellAnchor editAs="absolute">
    <xdr:from>
      <xdr:col>5</xdr:col>
      <xdr:colOff>2381</xdr:colOff>
      <xdr:row>8</xdr:row>
      <xdr:rowOff>190500</xdr:rowOff>
    </xdr:from>
    <xdr:to>
      <xdr:col>5</xdr:col>
      <xdr:colOff>344933</xdr:colOff>
      <xdr:row>10</xdr:row>
      <xdr:rowOff>93299</xdr:rowOff>
    </xdr:to>
    <xdr:sp macro="" textlink="">
      <xdr:nvSpPr>
        <xdr:cNvPr id="26" name="テキスト ボックス 25">
          <a:extLst>
            <a:ext uri="{FF2B5EF4-FFF2-40B4-BE49-F238E27FC236}">
              <a16:creationId xmlns:a16="http://schemas.microsoft.com/office/drawing/2014/main" id="{CF89BE3D-13B9-4A13-BF81-CFEAF965A184}"/>
            </a:ext>
          </a:extLst>
        </xdr:cNvPr>
        <xdr:cNvSpPr txBox="1"/>
      </xdr:nvSpPr>
      <xdr:spPr>
        <a:xfrm>
          <a:off x="2455069" y="2131219"/>
          <a:ext cx="390177" cy="34952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④</a:t>
          </a:r>
        </a:p>
      </xdr:txBody>
    </xdr:sp>
    <xdr:clientData/>
  </xdr:twoCellAnchor>
  <xdr:twoCellAnchor editAs="absolute">
    <xdr:from>
      <xdr:col>10</xdr:col>
      <xdr:colOff>320040</xdr:colOff>
      <xdr:row>8</xdr:row>
      <xdr:rowOff>173831</xdr:rowOff>
    </xdr:from>
    <xdr:to>
      <xdr:col>11</xdr:col>
      <xdr:colOff>212059</xdr:colOff>
      <xdr:row>10</xdr:row>
      <xdr:rowOff>95680</xdr:rowOff>
    </xdr:to>
    <xdr:sp macro="" textlink="">
      <xdr:nvSpPr>
        <xdr:cNvPr id="27" name="テキスト ボックス 26">
          <a:extLst>
            <a:ext uri="{FF2B5EF4-FFF2-40B4-BE49-F238E27FC236}">
              <a16:creationId xmlns:a16="http://schemas.microsoft.com/office/drawing/2014/main" id="{704B7B94-413F-4875-8FAA-8D723FADABA9}"/>
            </a:ext>
          </a:extLst>
        </xdr:cNvPr>
        <xdr:cNvSpPr txBox="1"/>
      </xdr:nvSpPr>
      <xdr:spPr>
        <a:xfrm>
          <a:off x="5314950" y="2124075"/>
          <a:ext cx="390177" cy="34952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⑤</a:t>
          </a:r>
          <a:r>
            <a:rPr kumimoji="1" lang="en-US" altLang="ja-JP"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endPar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11</xdr:col>
      <xdr:colOff>434340</xdr:colOff>
      <xdr:row>8</xdr:row>
      <xdr:rowOff>173831</xdr:rowOff>
    </xdr:from>
    <xdr:to>
      <xdr:col>12</xdr:col>
      <xdr:colOff>326359</xdr:colOff>
      <xdr:row>10</xdr:row>
      <xdr:rowOff>73935</xdr:rowOff>
    </xdr:to>
    <xdr:sp macro="" textlink="">
      <xdr:nvSpPr>
        <xdr:cNvPr id="28" name="テキスト ボックス 27">
          <a:extLst>
            <a:ext uri="{FF2B5EF4-FFF2-40B4-BE49-F238E27FC236}">
              <a16:creationId xmlns:a16="http://schemas.microsoft.com/office/drawing/2014/main" id="{F018B0FD-BFE2-4FFD-9AC8-8A2BF0FC5F5E}"/>
            </a:ext>
          </a:extLst>
        </xdr:cNvPr>
        <xdr:cNvSpPr txBox="1"/>
      </xdr:nvSpPr>
      <xdr:spPr>
        <a:xfrm>
          <a:off x="5929313" y="2114550"/>
          <a:ext cx="390176" cy="35254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⑥</a:t>
          </a:r>
        </a:p>
      </xdr:txBody>
    </xdr:sp>
    <xdr:clientData/>
  </xdr:twoCellAnchor>
  <xdr:twoCellAnchor editAs="absolute">
    <xdr:from>
      <xdr:col>13</xdr:col>
      <xdr:colOff>38100</xdr:colOff>
      <xdr:row>8</xdr:row>
      <xdr:rowOff>171451</xdr:rowOff>
    </xdr:from>
    <xdr:to>
      <xdr:col>13</xdr:col>
      <xdr:colOff>440659</xdr:colOff>
      <xdr:row>10</xdr:row>
      <xdr:rowOff>56315</xdr:rowOff>
    </xdr:to>
    <xdr:sp macro="" textlink="">
      <xdr:nvSpPr>
        <xdr:cNvPr id="29" name="テキスト ボックス 28">
          <a:extLst>
            <a:ext uri="{FF2B5EF4-FFF2-40B4-BE49-F238E27FC236}">
              <a16:creationId xmlns:a16="http://schemas.microsoft.com/office/drawing/2014/main" id="{51AA3C2B-9E1F-4AAA-8218-96E3A47F7CBE}"/>
            </a:ext>
          </a:extLst>
        </xdr:cNvPr>
        <xdr:cNvSpPr txBox="1"/>
      </xdr:nvSpPr>
      <xdr:spPr>
        <a:xfrm>
          <a:off x="6538913" y="2112170"/>
          <a:ext cx="394939" cy="35254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⑦</a:t>
          </a:r>
          <a:endParaRPr kumimoji="1" lang="en-US" altLang="ja-JP"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14</xdr:col>
      <xdr:colOff>53340</xdr:colOff>
      <xdr:row>8</xdr:row>
      <xdr:rowOff>169069</xdr:rowOff>
    </xdr:from>
    <xdr:to>
      <xdr:col>14</xdr:col>
      <xdr:colOff>434944</xdr:colOff>
      <xdr:row>10</xdr:row>
      <xdr:rowOff>59648</xdr:rowOff>
    </xdr:to>
    <xdr:sp macro="" textlink="">
      <xdr:nvSpPr>
        <xdr:cNvPr id="30" name="テキスト ボックス 29">
          <a:extLst>
            <a:ext uri="{FF2B5EF4-FFF2-40B4-BE49-F238E27FC236}">
              <a16:creationId xmlns:a16="http://schemas.microsoft.com/office/drawing/2014/main" id="{30638A95-FD33-4D01-B7FB-E6D769ECA96F}"/>
            </a:ext>
          </a:extLst>
        </xdr:cNvPr>
        <xdr:cNvSpPr txBox="1"/>
      </xdr:nvSpPr>
      <xdr:spPr>
        <a:xfrm>
          <a:off x="7048500" y="2109788"/>
          <a:ext cx="394939" cy="35254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⑧</a:t>
          </a:r>
          <a:endParaRPr kumimoji="1" lang="en-US" altLang="ja-JP"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16</xdr:col>
      <xdr:colOff>55245</xdr:colOff>
      <xdr:row>8</xdr:row>
      <xdr:rowOff>174307</xdr:rowOff>
    </xdr:from>
    <xdr:to>
      <xdr:col>16</xdr:col>
      <xdr:colOff>415894</xdr:colOff>
      <xdr:row>10</xdr:row>
      <xdr:rowOff>55593</xdr:rowOff>
    </xdr:to>
    <xdr:sp macro="" textlink="">
      <xdr:nvSpPr>
        <xdr:cNvPr id="31" name="テキスト ボックス 30">
          <a:extLst>
            <a:ext uri="{FF2B5EF4-FFF2-40B4-BE49-F238E27FC236}">
              <a16:creationId xmlns:a16="http://schemas.microsoft.com/office/drawing/2014/main" id="{2695D68A-90D9-4945-8228-FCEE2A9CD388}"/>
            </a:ext>
          </a:extLst>
        </xdr:cNvPr>
        <xdr:cNvSpPr txBox="1"/>
      </xdr:nvSpPr>
      <xdr:spPr>
        <a:xfrm>
          <a:off x="7381875" y="2100262"/>
          <a:ext cx="349219" cy="34801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⑩</a:t>
          </a:r>
        </a:p>
      </xdr:txBody>
    </xdr:sp>
    <xdr:clientData/>
  </xdr:twoCellAnchor>
  <xdr:twoCellAnchor editAs="absolute">
    <xdr:from>
      <xdr:col>2</xdr:col>
      <xdr:colOff>54768</xdr:colOff>
      <xdr:row>42</xdr:row>
      <xdr:rowOff>152400</xdr:rowOff>
    </xdr:from>
    <xdr:to>
      <xdr:col>2</xdr:col>
      <xdr:colOff>434467</xdr:colOff>
      <xdr:row>44</xdr:row>
      <xdr:rowOff>58450</xdr:rowOff>
    </xdr:to>
    <xdr:sp macro="" textlink="">
      <xdr:nvSpPr>
        <xdr:cNvPr id="32" name="テキスト ボックス 31">
          <a:extLst>
            <a:ext uri="{FF2B5EF4-FFF2-40B4-BE49-F238E27FC236}">
              <a16:creationId xmlns:a16="http://schemas.microsoft.com/office/drawing/2014/main" id="{FEE6C17B-2451-4080-BECD-75BC3F1EC552}"/>
            </a:ext>
          </a:extLst>
        </xdr:cNvPr>
        <xdr:cNvSpPr txBox="1"/>
      </xdr:nvSpPr>
      <xdr:spPr>
        <a:xfrm>
          <a:off x="948213" y="11201400"/>
          <a:ext cx="379699" cy="35039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⑪</a:t>
          </a:r>
        </a:p>
      </xdr:txBody>
    </xdr:sp>
    <xdr:clientData/>
  </xdr:twoCellAnchor>
  <xdr:twoCellAnchor editAs="absolute">
    <xdr:from>
      <xdr:col>2</xdr:col>
      <xdr:colOff>363855</xdr:colOff>
      <xdr:row>42</xdr:row>
      <xdr:rowOff>172879</xdr:rowOff>
    </xdr:from>
    <xdr:to>
      <xdr:col>3</xdr:col>
      <xdr:colOff>250159</xdr:colOff>
      <xdr:row>44</xdr:row>
      <xdr:rowOff>92264</xdr:rowOff>
    </xdr:to>
    <xdr:sp macro="" textlink="">
      <xdr:nvSpPr>
        <xdr:cNvPr id="33" name="テキスト ボックス 32">
          <a:extLst>
            <a:ext uri="{FF2B5EF4-FFF2-40B4-BE49-F238E27FC236}">
              <a16:creationId xmlns:a16="http://schemas.microsoft.com/office/drawing/2014/main" id="{695195F6-1683-43DD-900B-2DCB20586D61}"/>
            </a:ext>
          </a:extLst>
        </xdr:cNvPr>
        <xdr:cNvSpPr txBox="1"/>
      </xdr:nvSpPr>
      <xdr:spPr>
        <a:xfrm>
          <a:off x="1264920" y="11218069"/>
          <a:ext cx="346362" cy="35991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⑫</a:t>
          </a:r>
        </a:p>
      </xdr:txBody>
    </xdr:sp>
    <xdr:clientData/>
  </xdr:twoCellAnchor>
  <xdr:twoCellAnchor editAs="absolute">
    <xdr:from>
      <xdr:col>5</xdr:col>
      <xdr:colOff>129540</xdr:colOff>
      <xdr:row>42</xdr:row>
      <xdr:rowOff>175259</xdr:rowOff>
    </xdr:from>
    <xdr:to>
      <xdr:col>6</xdr:col>
      <xdr:colOff>19654</xdr:colOff>
      <xdr:row>44</xdr:row>
      <xdr:rowOff>92739</xdr:rowOff>
    </xdr:to>
    <xdr:sp macro="" textlink="">
      <xdr:nvSpPr>
        <xdr:cNvPr id="34" name="テキスト ボックス 33">
          <a:extLst>
            <a:ext uri="{FF2B5EF4-FFF2-40B4-BE49-F238E27FC236}">
              <a16:creationId xmlns:a16="http://schemas.microsoft.com/office/drawing/2014/main" id="{88684382-15C3-4E73-8786-5A6D7E546ED7}"/>
            </a:ext>
          </a:extLst>
        </xdr:cNvPr>
        <xdr:cNvSpPr txBox="1"/>
      </xdr:nvSpPr>
      <xdr:spPr>
        <a:xfrm>
          <a:off x="2395538" y="11220449"/>
          <a:ext cx="334931" cy="35039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⑬</a:t>
          </a:r>
        </a:p>
      </xdr:txBody>
    </xdr:sp>
    <xdr:clientData/>
  </xdr:twoCellAnchor>
  <xdr:twoCellAnchor editAs="absolute">
    <xdr:from>
      <xdr:col>8</xdr:col>
      <xdr:colOff>359093</xdr:colOff>
      <xdr:row>42</xdr:row>
      <xdr:rowOff>169069</xdr:rowOff>
    </xdr:from>
    <xdr:to>
      <xdr:col>9</xdr:col>
      <xdr:colOff>245396</xdr:colOff>
      <xdr:row>44</xdr:row>
      <xdr:rowOff>57974</xdr:rowOff>
    </xdr:to>
    <xdr:sp macro="" textlink="">
      <xdr:nvSpPr>
        <xdr:cNvPr id="35" name="テキスト ボックス 34">
          <a:extLst>
            <a:ext uri="{FF2B5EF4-FFF2-40B4-BE49-F238E27FC236}">
              <a16:creationId xmlns:a16="http://schemas.microsoft.com/office/drawing/2014/main" id="{D5D366BD-771A-4A81-8F4A-45479DA4AB83}"/>
            </a:ext>
          </a:extLst>
        </xdr:cNvPr>
        <xdr:cNvSpPr txBox="1"/>
      </xdr:nvSpPr>
      <xdr:spPr>
        <a:xfrm>
          <a:off x="3974783" y="11214259"/>
          <a:ext cx="346361" cy="33705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⑭</a:t>
          </a:r>
        </a:p>
      </xdr:txBody>
    </xdr:sp>
    <xdr:clientData/>
  </xdr:twoCellAnchor>
  <xdr:twoCellAnchor editAs="absolute">
    <xdr:from>
      <xdr:col>15</xdr:col>
      <xdr:colOff>55245</xdr:colOff>
      <xdr:row>8</xdr:row>
      <xdr:rowOff>174307</xdr:rowOff>
    </xdr:from>
    <xdr:to>
      <xdr:col>15</xdr:col>
      <xdr:colOff>438754</xdr:colOff>
      <xdr:row>10</xdr:row>
      <xdr:rowOff>55593</xdr:rowOff>
    </xdr:to>
    <xdr:sp macro="" textlink="">
      <xdr:nvSpPr>
        <xdr:cNvPr id="42" name="テキスト ボックス 41">
          <a:extLst>
            <a:ext uri="{FF2B5EF4-FFF2-40B4-BE49-F238E27FC236}">
              <a16:creationId xmlns:a16="http://schemas.microsoft.com/office/drawing/2014/main" id="{4738B828-42D6-41F5-9631-61A4A95A2971}"/>
            </a:ext>
          </a:extLst>
        </xdr:cNvPr>
        <xdr:cNvSpPr txBox="1"/>
      </xdr:nvSpPr>
      <xdr:spPr>
        <a:xfrm>
          <a:off x="6924675" y="2100262"/>
          <a:ext cx="364459" cy="34801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⑨</a:t>
          </a:r>
        </a:p>
      </xdr:txBody>
    </xdr:sp>
    <xdr:clientData/>
  </xdr:twoCellAnchor>
  <xdr:twoCellAnchor editAs="absolute">
    <xdr:from>
      <xdr:col>13</xdr:col>
      <xdr:colOff>18573</xdr:colOff>
      <xdr:row>42</xdr:row>
      <xdr:rowOff>210502</xdr:rowOff>
    </xdr:from>
    <xdr:to>
      <xdr:col>13</xdr:col>
      <xdr:colOff>418274</xdr:colOff>
      <xdr:row>44</xdr:row>
      <xdr:rowOff>135602</xdr:rowOff>
    </xdr:to>
    <xdr:sp macro="" textlink="">
      <xdr:nvSpPr>
        <xdr:cNvPr id="43" name="テキスト ボックス 42">
          <a:extLst>
            <a:ext uri="{FF2B5EF4-FFF2-40B4-BE49-F238E27FC236}">
              <a16:creationId xmlns:a16="http://schemas.microsoft.com/office/drawing/2014/main" id="{0186E330-1ACC-4C40-BB20-65A052226280}"/>
            </a:ext>
          </a:extLst>
        </xdr:cNvPr>
        <xdr:cNvSpPr txBox="1"/>
      </xdr:nvSpPr>
      <xdr:spPr>
        <a:xfrm>
          <a:off x="5909786" y="11263312"/>
          <a:ext cx="390176" cy="35801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⑮</a:t>
          </a:r>
        </a:p>
      </xdr:txBody>
    </xdr:sp>
    <xdr:clientData/>
  </xdr:twoCellAnchor>
  <xdr:twoCellAnchor editAs="absolute">
    <xdr:from>
      <xdr:col>5</xdr:col>
      <xdr:colOff>210026</xdr:colOff>
      <xdr:row>57</xdr:row>
      <xdr:rowOff>56198</xdr:rowOff>
    </xdr:from>
    <xdr:to>
      <xdr:col>6</xdr:col>
      <xdr:colOff>134430</xdr:colOff>
      <xdr:row>58</xdr:row>
      <xdr:rowOff>167988</xdr:rowOff>
    </xdr:to>
    <xdr:sp macro="" textlink="">
      <xdr:nvSpPr>
        <xdr:cNvPr id="17" name="テキスト ボックス 16">
          <a:extLst>
            <a:ext uri="{FF2B5EF4-FFF2-40B4-BE49-F238E27FC236}">
              <a16:creationId xmlns:a16="http://schemas.microsoft.com/office/drawing/2014/main" id="{7D5830E3-8B1F-470F-B018-46C90C64DD57}"/>
            </a:ext>
          </a:extLst>
        </xdr:cNvPr>
        <xdr:cNvSpPr txBox="1"/>
      </xdr:nvSpPr>
      <xdr:spPr>
        <a:xfrm>
          <a:off x="2464594" y="14525626"/>
          <a:ext cx="384461" cy="35420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⑯</a:t>
          </a:r>
          <a:endParaRPr kumimoji="1" lang="en-US" altLang="ja-JP"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10</xdr:col>
      <xdr:colOff>0</xdr:colOff>
      <xdr:row>57</xdr:row>
      <xdr:rowOff>134302</xdr:rowOff>
    </xdr:from>
    <xdr:to>
      <xdr:col>10</xdr:col>
      <xdr:colOff>384461</xdr:colOff>
      <xdr:row>58</xdr:row>
      <xdr:rowOff>207992</xdr:rowOff>
    </xdr:to>
    <xdr:sp macro="" textlink="">
      <xdr:nvSpPr>
        <xdr:cNvPr id="19" name="テキスト ボックス 18">
          <a:extLst>
            <a:ext uri="{FF2B5EF4-FFF2-40B4-BE49-F238E27FC236}">
              <a16:creationId xmlns:a16="http://schemas.microsoft.com/office/drawing/2014/main" id="{F897CF11-0B55-4E51-ABD5-E2FA6BE912B6}"/>
            </a:ext>
          </a:extLst>
        </xdr:cNvPr>
        <xdr:cNvSpPr txBox="1"/>
      </xdr:nvSpPr>
      <xdr:spPr>
        <a:xfrm>
          <a:off x="4524375" y="14573250"/>
          <a:ext cx="384461" cy="35420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855E1-DB25-4703-933A-1A3BDB784167}">
  <sheetPr>
    <pageSetUpPr fitToPage="1"/>
  </sheetPr>
  <dimension ref="A1:R59"/>
  <sheetViews>
    <sheetView zoomScale="89" zoomScaleNormal="89" zoomScaleSheetLayoutView="100" workbookViewId="0">
      <selection activeCell="C3" sqref="C3"/>
    </sheetView>
  </sheetViews>
  <sheetFormatPr defaultColWidth="9" defaultRowHeight="13.2" outlineLevelRow="1" x14ac:dyDescent="0.2"/>
  <cols>
    <col min="1" max="17" width="6.6640625" style="31" customWidth="1"/>
    <col min="18" max="16384" width="9" style="31"/>
  </cols>
  <sheetData>
    <row r="1" spans="1:17" x14ac:dyDescent="0.2">
      <c r="Q1" s="32"/>
    </row>
    <row r="2" spans="1:17" ht="19.5" customHeight="1" x14ac:dyDescent="0.2">
      <c r="A2" s="122" t="s">
        <v>0</v>
      </c>
      <c r="B2" s="123"/>
      <c r="C2" s="123"/>
      <c r="D2" s="123"/>
      <c r="E2" s="123"/>
      <c r="F2" s="123"/>
      <c r="G2" s="123"/>
      <c r="H2" s="123"/>
      <c r="I2" s="123"/>
      <c r="J2" s="123"/>
      <c r="K2" s="123"/>
      <c r="L2" s="123"/>
      <c r="M2" s="123"/>
      <c r="N2" s="123"/>
      <c r="O2" s="123"/>
      <c r="P2" s="123"/>
      <c r="Q2" s="123"/>
    </row>
    <row r="3" spans="1:17" ht="19.5" customHeight="1" x14ac:dyDescent="0.2">
      <c r="A3" s="33">
        <v>2022</v>
      </c>
      <c r="B3" s="34" t="s">
        <v>1</v>
      </c>
      <c r="C3" s="34">
        <v>5</v>
      </c>
      <c r="D3" s="34" t="s">
        <v>2</v>
      </c>
      <c r="E3" s="34"/>
      <c r="F3" s="34"/>
      <c r="G3" s="34"/>
      <c r="H3" s="34"/>
      <c r="I3" s="34"/>
      <c r="J3" s="34"/>
      <c r="K3" s="34"/>
      <c r="L3" s="34"/>
      <c r="M3" s="34"/>
      <c r="N3" s="34"/>
      <c r="O3" s="34"/>
      <c r="P3" s="34"/>
      <c r="Q3" s="34"/>
    </row>
    <row r="4" spans="1:17" s="35" customFormat="1" ht="18.75" customHeight="1" x14ac:dyDescent="0.2">
      <c r="A4" s="104"/>
      <c r="B4" s="105"/>
      <c r="C4" s="124" t="s">
        <v>3</v>
      </c>
      <c r="D4" s="102"/>
      <c r="E4" s="103"/>
      <c r="F4" s="124" t="s">
        <v>4</v>
      </c>
      <c r="G4" s="102"/>
      <c r="H4" s="103"/>
      <c r="I4" s="98" t="s">
        <v>5</v>
      </c>
      <c r="J4" s="99"/>
      <c r="K4" s="99"/>
      <c r="L4" s="100"/>
      <c r="M4" s="98" t="s">
        <v>6</v>
      </c>
      <c r="N4" s="99"/>
      <c r="O4" s="99"/>
      <c r="P4" s="99"/>
      <c r="Q4" s="100"/>
    </row>
    <row r="5" spans="1:17" s="35" customFormat="1" ht="18.75" customHeight="1" x14ac:dyDescent="0.2">
      <c r="A5" s="89" t="s">
        <v>7</v>
      </c>
      <c r="B5" s="90"/>
      <c r="C5" s="89"/>
      <c r="D5" s="106"/>
      <c r="E5" s="107"/>
      <c r="F5" s="89"/>
      <c r="G5" s="106"/>
      <c r="H5" s="107"/>
      <c r="I5" s="108"/>
      <c r="J5" s="106"/>
      <c r="K5" s="106"/>
      <c r="L5" s="107"/>
      <c r="M5" s="89"/>
      <c r="N5" s="106"/>
      <c r="O5" s="106"/>
      <c r="P5" s="106"/>
      <c r="Q5" s="107"/>
    </row>
    <row r="6" spans="1:17" s="35" customFormat="1" ht="18.75" customHeight="1" x14ac:dyDescent="0.2">
      <c r="A6" s="89" t="s">
        <v>8</v>
      </c>
      <c r="B6" s="90"/>
      <c r="C6" s="89"/>
      <c r="D6" s="106"/>
      <c r="E6" s="107"/>
      <c r="F6" s="89"/>
      <c r="G6" s="106"/>
      <c r="H6" s="107"/>
      <c r="I6" s="108"/>
      <c r="J6" s="106"/>
      <c r="K6" s="106"/>
      <c r="L6" s="107"/>
      <c r="M6" s="89"/>
      <c r="N6" s="106"/>
      <c r="O6" s="106"/>
      <c r="P6" s="106"/>
      <c r="Q6" s="107"/>
    </row>
    <row r="7" spans="1:17" s="35" customFormat="1" ht="18.75" customHeight="1" x14ac:dyDescent="0.2">
      <c r="A7" s="89" t="s">
        <v>9</v>
      </c>
      <c r="B7" s="90"/>
      <c r="C7" s="89"/>
      <c r="D7" s="106"/>
      <c r="E7" s="107"/>
      <c r="F7" s="89"/>
      <c r="G7" s="106"/>
      <c r="H7" s="107"/>
      <c r="I7" s="108"/>
      <c r="J7" s="106"/>
      <c r="K7" s="106"/>
      <c r="L7" s="107"/>
      <c r="M7" s="89"/>
      <c r="N7" s="106"/>
      <c r="O7" s="106"/>
      <c r="P7" s="106"/>
      <c r="Q7" s="107"/>
    </row>
    <row r="8" spans="1:17" s="35" customFormat="1" ht="18.75" customHeight="1" x14ac:dyDescent="0.2">
      <c r="A8" s="89" t="s">
        <v>10</v>
      </c>
      <c r="B8" s="90"/>
      <c r="C8" s="89"/>
      <c r="D8" s="106"/>
      <c r="E8" s="107"/>
      <c r="F8" s="89"/>
      <c r="G8" s="106"/>
      <c r="H8" s="107"/>
      <c r="I8" s="108"/>
      <c r="J8" s="106"/>
      <c r="K8" s="106"/>
      <c r="L8" s="107"/>
      <c r="M8" s="89"/>
      <c r="N8" s="106"/>
      <c r="O8" s="106"/>
      <c r="P8" s="106"/>
      <c r="Q8" s="107"/>
    </row>
    <row r="9" spans="1:17" s="35" customFormat="1" ht="18.75" customHeight="1" x14ac:dyDescent="0.2">
      <c r="A9" s="89" t="s">
        <v>11</v>
      </c>
      <c r="B9" s="90"/>
      <c r="C9" s="89"/>
      <c r="D9" s="106"/>
      <c r="E9" s="107"/>
      <c r="F9" s="89"/>
      <c r="G9" s="106"/>
      <c r="H9" s="107"/>
      <c r="I9" s="108"/>
      <c r="J9" s="106"/>
      <c r="K9" s="106"/>
      <c r="L9" s="107"/>
      <c r="M9" s="89"/>
      <c r="N9" s="106"/>
      <c r="O9" s="106"/>
      <c r="P9" s="106"/>
      <c r="Q9" s="107"/>
    </row>
    <row r="10" spans="1:17" s="35" customFormat="1" ht="13.5" customHeight="1" x14ac:dyDescent="0.2">
      <c r="A10" s="33"/>
      <c r="B10" s="36"/>
      <c r="C10" s="36"/>
      <c r="D10" s="37"/>
      <c r="E10" s="37"/>
      <c r="G10" s="38"/>
      <c r="H10" s="37"/>
      <c r="I10" s="37"/>
      <c r="K10" s="38"/>
      <c r="L10" s="38"/>
      <c r="M10" s="38"/>
      <c r="N10" s="38"/>
      <c r="Q10" s="36"/>
    </row>
    <row r="11" spans="1:17" s="35" customFormat="1" ht="15" customHeight="1" x14ac:dyDescent="0.2">
      <c r="A11" s="109" t="s">
        <v>12</v>
      </c>
      <c r="B11" s="109" t="s">
        <v>13</v>
      </c>
      <c r="C11" s="111" t="s">
        <v>14</v>
      </c>
      <c r="D11" s="113" t="s">
        <v>15</v>
      </c>
      <c r="E11" s="114"/>
      <c r="F11" s="114"/>
      <c r="G11" s="114"/>
      <c r="H11" s="114"/>
      <c r="I11" s="114"/>
      <c r="J11" s="115"/>
      <c r="K11" s="111" t="s">
        <v>73</v>
      </c>
      <c r="L11" s="111" t="s">
        <v>74</v>
      </c>
      <c r="M11" s="111" t="s">
        <v>16</v>
      </c>
      <c r="N11" s="119" t="s">
        <v>17</v>
      </c>
      <c r="O11" s="120"/>
      <c r="P11" s="121"/>
      <c r="Q11" s="111" t="s">
        <v>18</v>
      </c>
    </row>
    <row r="12" spans="1:17" s="35" customFormat="1" ht="15" customHeight="1" x14ac:dyDescent="0.2">
      <c r="A12" s="110"/>
      <c r="B12" s="110"/>
      <c r="C12" s="112"/>
      <c r="D12" s="116"/>
      <c r="E12" s="117"/>
      <c r="F12" s="117"/>
      <c r="G12" s="117"/>
      <c r="H12" s="117"/>
      <c r="I12" s="117"/>
      <c r="J12" s="118"/>
      <c r="K12" s="112"/>
      <c r="L12" s="112"/>
      <c r="M12" s="112"/>
      <c r="N12" s="39"/>
      <c r="O12" s="40" t="s">
        <v>19</v>
      </c>
      <c r="P12" s="41" t="s">
        <v>20</v>
      </c>
      <c r="Q12" s="112"/>
    </row>
    <row r="13" spans="1:17" s="35" customFormat="1" ht="21.9" customHeight="1" x14ac:dyDescent="0.2">
      <c r="A13" s="42">
        <f t="shared" ref="A13:A39" si="0">IF(DAY(DATE($A$3,$C$3,ROW()-12))=ROW()-12, DATE($A$3,$C$3,ROW()-12), "")</f>
        <v>44682</v>
      </c>
      <c r="B13" s="43" t="str">
        <f>TEXT(A13,"aaa")</f>
        <v>日</v>
      </c>
      <c r="C13" s="44"/>
      <c r="D13" s="101"/>
      <c r="E13" s="102"/>
      <c r="F13" s="102"/>
      <c r="G13" s="102"/>
      <c r="H13" s="102"/>
      <c r="I13" s="102"/>
      <c r="J13" s="103"/>
      <c r="K13" s="45"/>
      <c r="L13" s="45"/>
      <c r="M13" s="45"/>
      <c r="N13" s="65" t="str">
        <f t="shared" ref="N13:N43" si="1">IFERROR(IF((L13-K13)-M13=0,"",(L13-K13)-M13)*24,"")</f>
        <v/>
      </c>
      <c r="O13" s="64" t="str">
        <f t="shared" ref="O13:O14" si="2">IFERROR(N13-P13,N13)</f>
        <v/>
      </c>
      <c r="P13" s="64" t="str">
        <f>IFERROR(IF(L13-K13-M13&gt;TIME(8,0,0),L13-K13-M13-TIME(8,0,0),"")*24,"")</f>
        <v/>
      </c>
      <c r="Q13" s="43"/>
    </row>
    <row r="14" spans="1:17" s="35" customFormat="1" ht="21.9" customHeight="1" x14ac:dyDescent="0.2">
      <c r="A14" s="42">
        <f t="shared" si="0"/>
        <v>44683</v>
      </c>
      <c r="B14" s="43" t="str">
        <f>TEXT(A14,"aaa")</f>
        <v>月</v>
      </c>
      <c r="C14" s="44"/>
      <c r="D14" s="101"/>
      <c r="E14" s="102"/>
      <c r="F14" s="102"/>
      <c r="G14" s="102"/>
      <c r="H14" s="102"/>
      <c r="I14" s="102"/>
      <c r="J14" s="103"/>
      <c r="K14" s="45"/>
      <c r="L14" s="45"/>
      <c r="M14" s="46"/>
      <c r="N14" s="65" t="str">
        <f t="shared" si="1"/>
        <v/>
      </c>
      <c r="O14" s="64" t="str">
        <f t="shared" si="2"/>
        <v/>
      </c>
      <c r="P14" s="64" t="str">
        <f>IFERROR(IF(L14-K14-M14&gt;TIME(8,0,0),L14-K14-M14-TIME(8,0,0),"")*24,"")</f>
        <v/>
      </c>
      <c r="Q14" s="43"/>
    </row>
    <row r="15" spans="1:17" s="35" customFormat="1" ht="21.9" customHeight="1" x14ac:dyDescent="0.2">
      <c r="A15" s="42">
        <f t="shared" si="0"/>
        <v>44684</v>
      </c>
      <c r="B15" s="43" t="str">
        <f t="shared" ref="B15:B43" si="3">TEXT(A15,"aaa")</f>
        <v>火</v>
      </c>
      <c r="C15" s="44"/>
      <c r="D15" s="101"/>
      <c r="E15" s="102"/>
      <c r="F15" s="102"/>
      <c r="G15" s="102"/>
      <c r="H15" s="102"/>
      <c r="I15" s="102"/>
      <c r="J15" s="103"/>
      <c r="K15" s="45"/>
      <c r="L15" s="45"/>
      <c r="M15" s="45"/>
      <c r="N15" s="65" t="str">
        <f t="shared" si="1"/>
        <v/>
      </c>
      <c r="O15" s="64" t="str">
        <f>IFERROR(N15-P15,N15)</f>
        <v/>
      </c>
      <c r="P15" s="64" t="str">
        <f t="shared" ref="P15:P43" si="4">IFERROR(IF(L15-K15-M15&gt;TIME(8,0,0),L15-K15-M15-TIME(8,0,0),"")*24,"")</f>
        <v/>
      </c>
      <c r="Q15" s="47"/>
    </row>
    <row r="16" spans="1:17" s="35" customFormat="1" ht="21.9" customHeight="1" x14ac:dyDescent="0.2">
      <c r="A16" s="42">
        <f t="shared" si="0"/>
        <v>44685</v>
      </c>
      <c r="B16" s="43" t="str">
        <f t="shared" si="3"/>
        <v>水</v>
      </c>
      <c r="C16" s="44"/>
      <c r="D16" s="101"/>
      <c r="E16" s="102"/>
      <c r="F16" s="102"/>
      <c r="G16" s="102"/>
      <c r="H16" s="102"/>
      <c r="I16" s="102"/>
      <c r="J16" s="103"/>
      <c r="K16" s="45"/>
      <c r="L16" s="45"/>
      <c r="M16" s="45"/>
      <c r="N16" s="65" t="str">
        <f t="shared" si="1"/>
        <v/>
      </c>
      <c r="O16" s="64" t="str">
        <f t="shared" ref="O16:O43" si="5">IFERROR(N16-P16,N16)</f>
        <v/>
      </c>
      <c r="P16" s="64" t="str">
        <f>IFERROR(IF(L16-K16-M16&gt;TIME(8,0,0),L16-K16-M16-TIME(8,0,0),"")*24,"")</f>
        <v/>
      </c>
      <c r="Q16" s="43"/>
    </row>
    <row r="17" spans="1:17" s="35" customFormat="1" ht="21.9" customHeight="1" x14ac:dyDescent="0.2">
      <c r="A17" s="42">
        <f t="shared" si="0"/>
        <v>44686</v>
      </c>
      <c r="B17" s="43" t="str">
        <f t="shared" si="3"/>
        <v>木</v>
      </c>
      <c r="C17" s="44"/>
      <c r="D17" s="101"/>
      <c r="E17" s="102"/>
      <c r="F17" s="102"/>
      <c r="G17" s="102"/>
      <c r="H17" s="102"/>
      <c r="I17" s="102"/>
      <c r="J17" s="103"/>
      <c r="K17" s="45"/>
      <c r="L17" s="45"/>
      <c r="M17" s="45"/>
      <c r="N17" s="65" t="str">
        <f t="shared" si="1"/>
        <v/>
      </c>
      <c r="O17" s="64" t="str">
        <f>IFERROR(N17-P17,N17)</f>
        <v/>
      </c>
      <c r="P17" s="64" t="str">
        <f t="shared" si="4"/>
        <v/>
      </c>
      <c r="Q17" s="43"/>
    </row>
    <row r="18" spans="1:17" s="35" customFormat="1" ht="21.9" customHeight="1" x14ac:dyDescent="0.2">
      <c r="A18" s="42">
        <f t="shared" si="0"/>
        <v>44687</v>
      </c>
      <c r="B18" s="43" t="str">
        <f t="shared" si="3"/>
        <v>金</v>
      </c>
      <c r="C18" s="44"/>
      <c r="D18" s="101"/>
      <c r="E18" s="102"/>
      <c r="F18" s="102"/>
      <c r="G18" s="102"/>
      <c r="H18" s="102"/>
      <c r="I18" s="102"/>
      <c r="J18" s="103"/>
      <c r="K18" s="45"/>
      <c r="L18" s="45"/>
      <c r="M18" s="45"/>
      <c r="N18" s="65" t="str">
        <f t="shared" si="1"/>
        <v/>
      </c>
      <c r="O18" s="64" t="str">
        <f t="shared" si="5"/>
        <v/>
      </c>
      <c r="P18" s="64" t="str">
        <f t="shared" si="4"/>
        <v/>
      </c>
      <c r="Q18" s="46"/>
    </row>
    <row r="19" spans="1:17" s="35" customFormat="1" ht="21.9" customHeight="1" x14ac:dyDescent="0.2">
      <c r="A19" s="42">
        <f t="shared" si="0"/>
        <v>44688</v>
      </c>
      <c r="B19" s="43" t="str">
        <f t="shared" si="3"/>
        <v>土</v>
      </c>
      <c r="C19" s="44"/>
      <c r="D19" s="101"/>
      <c r="E19" s="102"/>
      <c r="F19" s="102"/>
      <c r="G19" s="102"/>
      <c r="H19" s="102"/>
      <c r="I19" s="102"/>
      <c r="J19" s="103"/>
      <c r="K19" s="45"/>
      <c r="L19" s="45"/>
      <c r="M19" s="45"/>
      <c r="N19" s="65" t="str">
        <f t="shared" si="1"/>
        <v/>
      </c>
      <c r="O19" s="64" t="str">
        <f t="shared" si="5"/>
        <v/>
      </c>
      <c r="P19" s="64" t="str">
        <f t="shared" si="4"/>
        <v/>
      </c>
      <c r="Q19" s="46"/>
    </row>
    <row r="20" spans="1:17" s="35" customFormat="1" ht="21.9" customHeight="1" x14ac:dyDescent="0.2">
      <c r="A20" s="42">
        <f t="shared" si="0"/>
        <v>44689</v>
      </c>
      <c r="B20" s="43" t="str">
        <f t="shared" si="3"/>
        <v>日</v>
      </c>
      <c r="C20" s="44"/>
      <c r="D20" s="101"/>
      <c r="E20" s="102"/>
      <c r="F20" s="102"/>
      <c r="G20" s="102"/>
      <c r="H20" s="102"/>
      <c r="I20" s="102"/>
      <c r="J20" s="103"/>
      <c r="K20" s="46"/>
      <c r="L20" s="46"/>
      <c r="M20" s="46"/>
      <c r="N20" s="65" t="str">
        <f t="shared" si="1"/>
        <v/>
      </c>
      <c r="O20" s="64" t="str">
        <f t="shared" si="5"/>
        <v/>
      </c>
      <c r="P20" s="64" t="str">
        <f t="shared" si="4"/>
        <v/>
      </c>
      <c r="Q20" s="43"/>
    </row>
    <row r="21" spans="1:17" s="35" customFormat="1" ht="21.9" customHeight="1" x14ac:dyDescent="0.2">
      <c r="A21" s="42">
        <f t="shared" si="0"/>
        <v>44690</v>
      </c>
      <c r="B21" s="43" t="str">
        <f t="shared" si="3"/>
        <v>月</v>
      </c>
      <c r="C21" s="44"/>
      <c r="D21" s="101"/>
      <c r="E21" s="102"/>
      <c r="F21" s="102"/>
      <c r="G21" s="102"/>
      <c r="H21" s="102"/>
      <c r="I21" s="102"/>
      <c r="J21" s="103"/>
      <c r="K21" s="46"/>
      <c r="L21" s="46"/>
      <c r="M21" s="46"/>
      <c r="N21" s="65" t="str">
        <f t="shared" si="1"/>
        <v/>
      </c>
      <c r="O21" s="64" t="str">
        <f t="shared" si="5"/>
        <v/>
      </c>
      <c r="P21" s="64" t="str">
        <f t="shared" si="4"/>
        <v/>
      </c>
      <c r="Q21" s="43"/>
    </row>
    <row r="22" spans="1:17" s="35" customFormat="1" ht="21.9" customHeight="1" x14ac:dyDescent="0.2">
      <c r="A22" s="42">
        <f t="shared" si="0"/>
        <v>44691</v>
      </c>
      <c r="B22" s="43" t="str">
        <f t="shared" si="3"/>
        <v>火</v>
      </c>
      <c r="C22" s="44"/>
      <c r="D22" s="101"/>
      <c r="E22" s="102"/>
      <c r="F22" s="102"/>
      <c r="G22" s="102"/>
      <c r="H22" s="102"/>
      <c r="I22" s="102"/>
      <c r="J22" s="103"/>
      <c r="K22" s="45"/>
      <c r="L22" s="45"/>
      <c r="M22" s="45"/>
      <c r="N22" s="65" t="str">
        <f t="shared" si="1"/>
        <v/>
      </c>
      <c r="O22" s="64" t="str">
        <f t="shared" si="5"/>
        <v/>
      </c>
      <c r="P22" s="64" t="str">
        <f t="shared" si="4"/>
        <v/>
      </c>
      <c r="Q22" s="43"/>
    </row>
    <row r="23" spans="1:17" s="35" customFormat="1" ht="21.9" customHeight="1" x14ac:dyDescent="0.2">
      <c r="A23" s="42">
        <f t="shared" si="0"/>
        <v>44692</v>
      </c>
      <c r="B23" s="43" t="str">
        <f t="shared" si="3"/>
        <v>水</v>
      </c>
      <c r="C23" s="44"/>
      <c r="D23" s="101"/>
      <c r="E23" s="102"/>
      <c r="F23" s="102"/>
      <c r="G23" s="102"/>
      <c r="H23" s="102"/>
      <c r="I23" s="102"/>
      <c r="J23" s="103"/>
      <c r="K23" s="45"/>
      <c r="L23" s="45"/>
      <c r="M23" s="45"/>
      <c r="N23" s="65" t="str">
        <f t="shared" si="1"/>
        <v/>
      </c>
      <c r="O23" s="64" t="str">
        <f t="shared" si="5"/>
        <v/>
      </c>
      <c r="P23" s="64" t="str">
        <f t="shared" si="4"/>
        <v/>
      </c>
      <c r="Q23" s="43"/>
    </row>
    <row r="24" spans="1:17" s="35" customFormat="1" ht="21.9" customHeight="1" x14ac:dyDescent="0.2">
      <c r="A24" s="42">
        <f t="shared" si="0"/>
        <v>44693</v>
      </c>
      <c r="B24" s="43" t="str">
        <f t="shared" si="3"/>
        <v>木</v>
      </c>
      <c r="C24" s="44"/>
      <c r="D24" s="101"/>
      <c r="E24" s="102"/>
      <c r="F24" s="102"/>
      <c r="G24" s="102"/>
      <c r="H24" s="102"/>
      <c r="I24" s="102"/>
      <c r="J24" s="103"/>
      <c r="K24" s="45"/>
      <c r="L24" s="45"/>
      <c r="M24" s="45"/>
      <c r="N24" s="65" t="str">
        <f t="shared" si="1"/>
        <v/>
      </c>
      <c r="O24" s="64" t="str">
        <f t="shared" si="5"/>
        <v/>
      </c>
      <c r="P24" s="64" t="str">
        <f t="shared" si="4"/>
        <v/>
      </c>
      <c r="Q24" s="43"/>
    </row>
    <row r="25" spans="1:17" s="35" customFormat="1" ht="21.9" customHeight="1" x14ac:dyDescent="0.2">
      <c r="A25" s="42">
        <f t="shared" si="0"/>
        <v>44694</v>
      </c>
      <c r="B25" s="43" t="str">
        <f t="shared" si="3"/>
        <v>金</v>
      </c>
      <c r="C25" s="44"/>
      <c r="D25" s="101"/>
      <c r="E25" s="102"/>
      <c r="F25" s="102"/>
      <c r="G25" s="102"/>
      <c r="H25" s="102"/>
      <c r="I25" s="102"/>
      <c r="J25" s="103"/>
      <c r="K25" s="45"/>
      <c r="L25" s="45"/>
      <c r="M25" s="45"/>
      <c r="N25" s="65" t="str">
        <f t="shared" si="1"/>
        <v/>
      </c>
      <c r="O25" s="64" t="str">
        <f t="shared" si="5"/>
        <v/>
      </c>
      <c r="P25" s="64" t="str">
        <f t="shared" si="4"/>
        <v/>
      </c>
      <c r="Q25" s="46"/>
    </row>
    <row r="26" spans="1:17" s="35" customFormat="1" ht="21.9" customHeight="1" x14ac:dyDescent="0.2">
      <c r="A26" s="42">
        <f t="shared" si="0"/>
        <v>44695</v>
      </c>
      <c r="B26" s="43" t="str">
        <f t="shared" si="3"/>
        <v>土</v>
      </c>
      <c r="C26" s="44"/>
      <c r="D26" s="101"/>
      <c r="E26" s="102"/>
      <c r="F26" s="102"/>
      <c r="G26" s="102"/>
      <c r="H26" s="102"/>
      <c r="I26" s="102"/>
      <c r="J26" s="103"/>
      <c r="K26" s="45"/>
      <c r="L26" s="45"/>
      <c r="M26" s="45"/>
      <c r="N26" s="65" t="str">
        <f t="shared" si="1"/>
        <v/>
      </c>
      <c r="O26" s="64" t="str">
        <f t="shared" si="5"/>
        <v/>
      </c>
      <c r="P26" s="64" t="str">
        <f t="shared" si="4"/>
        <v/>
      </c>
      <c r="Q26" s="46"/>
    </row>
    <row r="27" spans="1:17" s="35" customFormat="1" ht="21.9" customHeight="1" x14ac:dyDescent="0.2">
      <c r="A27" s="42">
        <f t="shared" si="0"/>
        <v>44696</v>
      </c>
      <c r="B27" s="43" t="str">
        <f t="shared" si="3"/>
        <v>日</v>
      </c>
      <c r="C27" s="44"/>
      <c r="D27" s="101"/>
      <c r="E27" s="102"/>
      <c r="F27" s="102"/>
      <c r="G27" s="102"/>
      <c r="H27" s="102"/>
      <c r="I27" s="102"/>
      <c r="J27" s="103"/>
      <c r="K27" s="46"/>
      <c r="L27" s="46"/>
      <c r="M27" s="46"/>
      <c r="N27" s="65" t="str">
        <f t="shared" si="1"/>
        <v/>
      </c>
      <c r="O27" s="64" t="str">
        <f t="shared" si="5"/>
        <v/>
      </c>
      <c r="P27" s="64" t="str">
        <f t="shared" si="4"/>
        <v/>
      </c>
      <c r="Q27" s="46"/>
    </row>
    <row r="28" spans="1:17" s="35" customFormat="1" ht="21.9" customHeight="1" x14ac:dyDescent="0.2">
      <c r="A28" s="42">
        <f t="shared" si="0"/>
        <v>44697</v>
      </c>
      <c r="B28" s="43" t="str">
        <f t="shared" si="3"/>
        <v>月</v>
      </c>
      <c r="C28" s="44"/>
      <c r="D28" s="101"/>
      <c r="E28" s="102"/>
      <c r="F28" s="102"/>
      <c r="G28" s="102"/>
      <c r="H28" s="102"/>
      <c r="I28" s="102"/>
      <c r="J28" s="103"/>
      <c r="K28" s="46"/>
      <c r="L28" s="46"/>
      <c r="M28" s="46"/>
      <c r="N28" s="65" t="str">
        <f t="shared" si="1"/>
        <v/>
      </c>
      <c r="O28" s="64" t="str">
        <f t="shared" si="5"/>
        <v/>
      </c>
      <c r="P28" s="64" t="str">
        <f t="shared" si="4"/>
        <v/>
      </c>
      <c r="Q28" s="46"/>
    </row>
    <row r="29" spans="1:17" s="35" customFormat="1" ht="21.9" customHeight="1" x14ac:dyDescent="0.2">
      <c r="A29" s="42">
        <f t="shared" si="0"/>
        <v>44698</v>
      </c>
      <c r="B29" s="43" t="str">
        <f t="shared" si="3"/>
        <v>火</v>
      </c>
      <c r="C29" s="44"/>
      <c r="D29" s="101"/>
      <c r="E29" s="102"/>
      <c r="F29" s="102"/>
      <c r="G29" s="102"/>
      <c r="H29" s="102"/>
      <c r="I29" s="102"/>
      <c r="J29" s="103"/>
      <c r="K29" s="45"/>
      <c r="L29" s="45"/>
      <c r="M29" s="45"/>
      <c r="N29" s="65" t="str">
        <f t="shared" si="1"/>
        <v/>
      </c>
      <c r="O29" s="64" t="str">
        <f t="shared" si="5"/>
        <v/>
      </c>
      <c r="P29" s="64" t="str">
        <f t="shared" si="4"/>
        <v/>
      </c>
      <c r="Q29" s="46"/>
    </row>
    <row r="30" spans="1:17" s="35" customFormat="1" ht="21.9" customHeight="1" x14ac:dyDescent="0.2">
      <c r="A30" s="42">
        <f t="shared" si="0"/>
        <v>44699</v>
      </c>
      <c r="B30" s="43" t="str">
        <f t="shared" si="3"/>
        <v>水</v>
      </c>
      <c r="C30" s="44"/>
      <c r="D30" s="101"/>
      <c r="E30" s="102"/>
      <c r="F30" s="102"/>
      <c r="G30" s="102"/>
      <c r="H30" s="102"/>
      <c r="I30" s="102"/>
      <c r="J30" s="103"/>
      <c r="K30" s="45"/>
      <c r="L30" s="45"/>
      <c r="M30" s="45"/>
      <c r="N30" s="65" t="str">
        <f t="shared" si="1"/>
        <v/>
      </c>
      <c r="O30" s="64" t="str">
        <f t="shared" si="5"/>
        <v/>
      </c>
      <c r="P30" s="64" t="str">
        <f t="shared" si="4"/>
        <v/>
      </c>
      <c r="Q30" s="46"/>
    </row>
    <row r="31" spans="1:17" s="35" customFormat="1" ht="21.9" customHeight="1" x14ac:dyDescent="0.2">
      <c r="A31" s="42">
        <f t="shared" si="0"/>
        <v>44700</v>
      </c>
      <c r="B31" s="43" t="str">
        <f t="shared" si="3"/>
        <v>木</v>
      </c>
      <c r="C31" s="44"/>
      <c r="D31" s="101"/>
      <c r="E31" s="102"/>
      <c r="F31" s="102"/>
      <c r="G31" s="102"/>
      <c r="H31" s="102"/>
      <c r="I31" s="102"/>
      <c r="J31" s="103"/>
      <c r="K31" s="45"/>
      <c r="L31" s="45"/>
      <c r="M31" s="45"/>
      <c r="N31" s="65" t="str">
        <f t="shared" si="1"/>
        <v/>
      </c>
      <c r="O31" s="64" t="str">
        <f t="shared" si="5"/>
        <v/>
      </c>
      <c r="P31" s="64" t="str">
        <f t="shared" si="4"/>
        <v/>
      </c>
      <c r="Q31" s="46"/>
    </row>
    <row r="32" spans="1:17" s="35" customFormat="1" ht="21.9" customHeight="1" x14ac:dyDescent="0.2">
      <c r="A32" s="42">
        <f t="shared" si="0"/>
        <v>44701</v>
      </c>
      <c r="B32" s="43" t="str">
        <f t="shared" si="3"/>
        <v>金</v>
      </c>
      <c r="C32" s="44"/>
      <c r="D32" s="101"/>
      <c r="E32" s="102"/>
      <c r="F32" s="102"/>
      <c r="G32" s="102"/>
      <c r="H32" s="102"/>
      <c r="I32" s="102"/>
      <c r="J32" s="103"/>
      <c r="K32" s="45"/>
      <c r="L32" s="45"/>
      <c r="M32" s="45"/>
      <c r="N32" s="65" t="str">
        <f t="shared" si="1"/>
        <v/>
      </c>
      <c r="O32" s="64" t="str">
        <f t="shared" si="5"/>
        <v/>
      </c>
      <c r="P32" s="64" t="str">
        <f t="shared" si="4"/>
        <v/>
      </c>
      <c r="Q32" s="46"/>
    </row>
    <row r="33" spans="1:18" s="35" customFormat="1" ht="21.9" customHeight="1" x14ac:dyDescent="0.2">
      <c r="A33" s="42">
        <f t="shared" si="0"/>
        <v>44702</v>
      </c>
      <c r="B33" s="43" t="str">
        <f t="shared" si="3"/>
        <v>土</v>
      </c>
      <c r="C33" s="44"/>
      <c r="D33" s="101"/>
      <c r="E33" s="102"/>
      <c r="F33" s="102"/>
      <c r="G33" s="102"/>
      <c r="H33" s="102"/>
      <c r="I33" s="102"/>
      <c r="J33" s="103"/>
      <c r="K33" s="45"/>
      <c r="L33" s="45"/>
      <c r="M33" s="45"/>
      <c r="N33" s="65" t="str">
        <f t="shared" si="1"/>
        <v/>
      </c>
      <c r="O33" s="64" t="str">
        <f t="shared" si="5"/>
        <v/>
      </c>
      <c r="P33" s="64" t="str">
        <f t="shared" si="4"/>
        <v/>
      </c>
      <c r="Q33" s="46"/>
    </row>
    <row r="34" spans="1:18" s="35" customFormat="1" ht="21.9" customHeight="1" x14ac:dyDescent="0.2">
      <c r="A34" s="42">
        <f t="shared" si="0"/>
        <v>44703</v>
      </c>
      <c r="B34" s="43" t="str">
        <f t="shared" si="3"/>
        <v>日</v>
      </c>
      <c r="C34" s="44"/>
      <c r="D34" s="101"/>
      <c r="E34" s="102"/>
      <c r="F34" s="102"/>
      <c r="G34" s="102"/>
      <c r="H34" s="102"/>
      <c r="I34" s="102"/>
      <c r="J34" s="103"/>
      <c r="K34" s="46"/>
      <c r="L34" s="46"/>
      <c r="M34" s="46"/>
      <c r="N34" s="65" t="str">
        <f t="shared" si="1"/>
        <v/>
      </c>
      <c r="O34" s="64" t="str">
        <f t="shared" si="5"/>
        <v/>
      </c>
      <c r="P34" s="64" t="str">
        <f t="shared" si="4"/>
        <v/>
      </c>
      <c r="Q34" s="46"/>
    </row>
    <row r="35" spans="1:18" s="35" customFormat="1" ht="21.9" customHeight="1" x14ac:dyDescent="0.2">
      <c r="A35" s="42">
        <f t="shared" si="0"/>
        <v>44704</v>
      </c>
      <c r="B35" s="43" t="str">
        <f t="shared" si="3"/>
        <v>月</v>
      </c>
      <c r="C35" s="44"/>
      <c r="D35" s="101"/>
      <c r="E35" s="102"/>
      <c r="F35" s="102"/>
      <c r="G35" s="102"/>
      <c r="H35" s="102"/>
      <c r="I35" s="102"/>
      <c r="J35" s="103"/>
      <c r="K35" s="46"/>
      <c r="L35" s="46"/>
      <c r="M35" s="46"/>
      <c r="N35" s="65" t="str">
        <f t="shared" si="1"/>
        <v/>
      </c>
      <c r="O35" s="64" t="str">
        <f t="shared" si="5"/>
        <v/>
      </c>
      <c r="P35" s="64" t="str">
        <f t="shared" si="4"/>
        <v/>
      </c>
      <c r="Q35" s="46"/>
    </row>
    <row r="36" spans="1:18" s="35" customFormat="1" ht="21.9" customHeight="1" x14ac:dyDescent="0.2">
      <c r="A36" s="42">
        <f t="shared" si="0"/>
        <v>44705</v>
      </c>
      <c r="B36" s="43" t="str">
        <f t="shared" si="3"/>
        <v>火</v>
      </c>
      <c r="C36" s="44"/>
      <c r="D36" s="101"/>
      <c r="E36" s="102"/>
      <c r="F36" s="102"/>
      <c r="G36" s="102"/>
      <c r="H36" s="102"/>
      <c r="I36" s="102"/>
      <c r="J36" s="103"/>
      <c r="K36" s="45"/>
      <c r="L36" s="45"/>
      <c r="M36" s="45"/>
      <c r="N36" s="65" t="str">
        <f t="shared" si="1"/>
        <v/>
      </c>
      <c r="O36" s="64" t="str">
        <f t="shared" si="5"/>
        <v/>
      </c>
      <c r="P36" s="64" t="str">
        <f t="shared" si="4"/>
        <v/>
      </c>
      <c r="Q36" s="46"/>
    </row>
    <row r="37" spans="1:18" s="35" customFormat="1" ht="21.9" customHeight="1" x14ac:dyDescent="0.2">
      <c r="A37" s="42">
        <f t="shared" si="0"/>
        <v>44706</v>
      </c>
      <c r="B37" s="43" t="str">
        <f t="shared" si="3"/>
        <v>水</v>
      </c>
      <c r="C37" s="44"/>
      <c r="D37" s="101"/>
      <c r="E37" s="102"/>
      <c r="F37" s="102"/>
      <c r="G37" s="102"/>
      <c r="H37" s="102"/>
      <c r="I37" s="102"/>
      <c r="J37" s="103"/>
      <c r="K37" s="45"/>
      <c r="L37" s="45"/>
      <c r="M37" s="45"/>
      <c r="N37" s="65" t="str">
        <f t="shared" si="1"/>
        <v/>
      </c>
      <c r="O37" s="64" t="str">
        <f t="shared" si="5"/>
        <v/>
      </c>
      <c r="P37" s="64" t="str">
        <f t="shared" si="4"/>
        <v/>
      </c>
      <c r="Q37" s="46"/>
    </row>
    <row r="38" spans="1:18" s="35" customFormat="1" ht="21.9" customHeight="1" x14ac:dyDescent="0.2">
      <c r="A38" s="42">
        <f t="shared" si="0"/>
        <v>44707</v>
      </c>
      <c r="B38" s="43" t="str">
        <f t="shared" si="3"/>
        <v>木</v>
      </c>
      <c r="C38" s="44"/>
      <c r="D38" s="101"/>
      <c r="E38" s="102"/>
      <c r="F38" s="102"/>
      <c r="G38" s="102"/>
      <c r="H38" s="102"/>
      <c r="I38" s="102"/>
      <c r="J38" s="103"/>
      <c r="K38" s="45"/>
      <c r="L38" s="45"/>
      <c r="M38" s="45"/>
      <c r="N38" s="65" t="str">
        <f t="shared" si="1"/>
        <v/>
      </c>
      <c r="O38" s="64" t="str">
        <f t="shared" si="5"/>
        <v/>
      </c>
      <c r="P38" s="64" t="str">
        <f t="shared" si="4"/>
        <v/>
      </c>
      <c r="Q38" s="46"/>
    </row>
    <row r="39" spans="1:18" s="35" customFormat="1" ht="21.9" customHeight="1" x14ac:dyDescent="0.2">
      <c r="A39" s="42">
        <f t="shared" si="0"/>
        <v>44708</v>
      </c>
      <c r="B39" s="43" t="str">
        <f t="shared" si="3"/>
        <v>金</v>
      </c>
      <c r="C39" s="44"/>
      <c r="D39" s="101"/>
      <c r="E39" s="102"/>
      <c r="F39" s="102"/>
      <c r="G39" s="102"/>
      <c r="H39" s="102"/>
      <c r="I39" s="102"/>
      <c r="J39" s="103"/>
      <c r="K39" s="45"/>
      <c r="L39" s="45"/>
      <c r="M39" s="45"/>
      <c r="N39" s="65" t="str">
        <f t="shared" si="1"/>
        <v/>
      </c>
      <c r="O39" s="64" t="str">
        <f t="shared" si="5"/>
        <v/>
      </c>
      <c r="P39" s="64" t="str">
        <f t="shared" si="4"/>
        <v/>
      </c>
      <c r="Q39" s="46"/>
    </row>
    <row r="40" spans="1:18" s="35" customFormat="1" ht="21.9" customHeight="1" x14ac:dyDescent="0.2">
      <c r="A40" s="42">
        <f>IF(DAY(DATE($A$3,$C$3,ROW()-12))=ROW()-12, DATE($A$3,$C$3,ROW()-12), "")</f>
        <v>44709</v>
      </c>
      <c r="B40" s="43" t="str">
        <f t="shared" si="3"/>
        <v>土</v>
      </c>
      <c r="C40" s="44"/>
      <c r="D40" s="101"/>
      <c r="E40" s="102"/>
      <c r="F40" s="102"/>
      <c r="G40" s="102"/>
      <c r="H40" s="102"/>
      <c r="I40" s="102"/>
      <c r="J40" s="103"/>
      <c r="K40" s="45"/>
      <c r="L40" s="45"/>
      <c r="M40" s="45"/>
      <c r="N40" s="65" t="str">
        <f t="shared" si="1"/>
        <v/>
      </c>
      <c r="O40" s="64" t="str">
        <f t="shared" si="5"/>
        <v/>
      </c>
      <c r="P40" s="64" t="str">
        <f t="shared" si="4"/>
        <v/>
      </c>
      <c r="Q40" s="46"/>
    </row>
    <row r="41" spans="1:18" s="35" customFormat="1" ht="21.9" customHeight="1" x14ac:dyDescent="0.2">
      <c r="A41" s="42">
        <f>IF(DAY(DATE($A$3,$C$3,ROW()-12))=ROW()-12, DATE($A$3,$C$3,ROW()-12), "")</f>
        <v>44710</v>
      </c>
      <c r="B41" s="43" t="str">
        <f t="shared" si="3"/>
        <v>日</v>
      </c>
      <c r="C41" s="44"/>
      <c r="D41" s="101"/>
      <c r="E41" s="102"/>
      <c r="F41" s="102"/>
      <c r="G41" s="102"/>
      <c r="H41" s="102"/>
      <c r="I41" s="102"/>
      <c r="J41" s="103"/>
      <c r="K41" s="46"/>
      <c r="L41" s="46"/>
      <c r="M41" s="46"/>
      <c r="N41" s="65" t="str">
        <f t="shared" si="1"/>
        <v/>
      </c>
      <c r="O41" s="64" t="str">
        <f t="shared" si="5"/>
        <v/>
      </c>
      <c r="P41" s="64" t="str">
        <f t="shared" si="4"/>
        <v/>
      </c>
      <c r="Q41" s="46"/>
    </row>
    <row r="42" spans="1:18" s="35" customFormat="1" ht="21.9" customHeight="1" x14ac:dyDescent="0.2">
      <c r="A42" s="42">
        <f t="shared" ref="A42:A43" si="6">IF(DAY(DATE($A$3,$C$3,ROW()-12))=ROW()-12, DATE($A$3,$C$3,ROW()-12), "")</f>
        <v>44711</v>
      </c>
      <c r="B42" s="43" t="str">
        <f t="shared" si="3"/>
        <v>月</v>
      </c>
      <c r="C42" s="44"/>
      <c r="D42" s="101"/>
      <c r="E42" s="102"/>
      <c r="F42" s="102"/>
      <c r="G42" s="102"/>
      <c r="H42" s="102"/>
      <c r="I42" s="102"/>
      <c r="J42" s="103"/>
      <c r="K42" s="46"/>
      <c r="L42" s="46"/>
      <c r="M42" s="46"/>
      <c r="N42" s="65" t="str">
        <f t="shared" si="1"/>
        <v/>
      </c>
      <c r="O42" s="64" t="str">
        <f t="shared" si="5"/>
        <v/>
      </c>
      <c r="P42" s="64" t="str">
        <f t="shared" si="4"/>
        <v/>
      </c>
      <c r="Q42" s="46"/>
    </row>
    <row r="43" spans="1:18" s="35" customFormat="1" ht="21.9" customHeight="1" x14ac:dyDescent="0.2">
      <c r="A43" s="42">
        <f t="shared" si="6"/>
        <v>44712</v>
      </c>
      <c r="B43" s="43" t="str">
        <f t="shared" si="3"/>
        <v>火</v>
      </c>
      <c r="C43" s="44"/>
      <c r="D43" s="101"/>
      <c r="E43" s="102"/>
      <c r="F43" s="102"/>
      <c r="G43" s="102"/>
      <c r="H43" s="102"/>
      <c r="I43" s="102"/>
      <c r="J43" s="103"/>
      <c r="K43" s="46"/>
      <c r="L43" s="46"/>
      <c r="M43" s="46"/>
      <c r="N43" s="65" t="str">
        <f t="shared" si="1"/>
        <v/>
      </c>
      <c r="O43" s="64" t="str">
        <f t="shared" si="5"/>
        <v/>
      </c>
      <c r="P43" s="64" t="str">
        <f t="shared" si="4"/>
        <v/>
      </c>
      <c r="Q43" s="46"/>
      <c r="R43" s="48"/>
    </row>
    <row r="44" spans="1:18" s="35" customFormat="1" ht="13.5" customHeight="1" x14ac:dyDescent="0.2">
      <c r="A44" s="34"/>
      <c r="B44" s="34"/>
      <c r="C44" s="34"/>
      <c r="D44" s="36"/>
      <c r="E44" s="49"/>
      <c r="F44" s="50"/>
      <c r="H44" s="36"/>
      <c r="I44" s="49"/>
      <c r="J44" s="50"/>
      <c r="L44" s="50"/>
      <c r="N44" s="49"/>
      <c r="O44" s="49"/>
      <c r="P44" s="49"/>
    </row>
    <row r="45" spans="1:18" s="35" customFormat="1" ht="18" customHeight="1" x14ac:dyDescent="0.2">
      <c r="A45" s="104"/>
      <c r="B45" s="105"/>
      <c r="C45" s="98" t="s">
        <v>25</v>
      </c>
      <c r="D45" s="99"/>
      <c r="E45" s="100"/>
      <c r="F45" s="98" t="s">
        <v>26</v>
      </c>
      <c r="G45" s="99"/>
      <c r="H45" s="100"/>
      <c r="I45" s="98" t="s">
        <v>27</v>
      </c>
      <c r="J45" s="99"/>
      <c r="K45" s="99"/>
      <c r="L45" s="100"/>
      <c r="M45" s="98" t="s">
        <v>28</v>
      </c>
      <c r="N45" s="99"/>
      <c r="O45" s="99"/>
      <c r="P45" s="99"/>
      <c r="Q45" s="100"/>
    </row>
    <row r="46" spans="1:18" s="35" customFormat="1" ht="18" customHeight="1" x14ac:dyDescent="0.2">
      <c r="A46" s="89" t="s">
        <v>7</v>
      </c>
      <c r="B46" s="90"/>
      <c r="C46" s="95"/>
      <c r="D46" s="97"/>
      <c r="E46" s="51" t="s">
        <v>29</v>
      </c>
      <c r="F46" s="93">
        <f>CEILING(SUMIF($C$13:$C$43,"A",$O$13:$O$43),0.25)</f>
        <v>0</v>
      </c>
      <c r="G46" s="94"/>
      <c r="H46" s="51" t="s">
        <v>30</v>
      </c>
      <c r="I46" s="95">
        <f t="shared" ref="I46:I55" si="7">C46*F46</f>
        <v>0</v>
      </c>
      <c r="J46" s="96"/>
      <c r="K46" s="96"/>
      <c r="L46" s="52" t="s">
        <v>29</v>
      </c>
      <c r="M46" s="95"/>
      <c r="N46" s="96"/>
      <c r="O46" s="96"/>
      <c r="P46" s="96"/>
      <c r="Q46" s="51" t="s">
        <v>29</v>
      </c>
    </row>
    <row r="47" spans="1:18" s="35" customFormat="1" ht="18" customHeight="1" outlineLevel="1" x14ac:dyDescent="0.2">
      <c r="A47" s="89" t="s">
        <v>31</v>
      </c>
      <c r="B47" s="90"/>
      <c r="C47" s="91">
        <f>C46*1.25</f>
        <v>0</v>
      </c>
      <c r="D47" s="92"/>
      <c r="E47" s="51" t="s">
        <v>29</v>
      </c>
      <c r="F47" s="93">
        <f>CEILING(SUMIF($C$13:$C$43,"A",$P$13:$P$43),0.25)</f>
        <v>0</v>
      </c>
      <c r="G47" s="94"/>
      <c r="H47" s="51" t="s">
        <v>30</v>
      </c>
      <c r="I47" s="95">
        <f t="shared" si="7"/>
        <v>0</v>
      </c>
      <c r="J47" s="96"/>
      <c r="K47" s="96"/>
      <c r="L47" s="52" t="s">
        <v>29</v>
      </c>
      <c r="M47" s="76"/>
      <c r="N47" s="77"/>
      <c r="O47" s="77"/>
      <c r="P47" s="77"/>
      <c r="Q47" s="78"/>
    </row>
    <row r="48" spans="1:18" s="35" customFormat="1" ht="18" customHeight="1" x14ac:dyDescent="0.2">
      <c r="A48" s="89" t="s">
        <v>8</v>
      </c>
      <c r="B48" s="90"/>
      <c r="C48" s="95"/>
      <c r="D48" s="97"/>
      <c r="E48" s="51" t="s">
        <v>29</v>
      </c>
      <c r="F48" s="93">
        <f>CEILING(SUMIF($C$13:$C$43,"B",$O$13:$O$43),0.25)</f>
        <v>0</v>
      </c>
      <c r="G48" s="94"/>
      <c r="H48" s="51" t="s">
        <v>30</v>
      </c>
      <c r="I48" s="95">
        <f t="shared" si="7"/>
        <v>0</v>
      </c>
      <c r="J48" s="96"/>
      <c r="K48" s="96"/>
      <c r="L48" s="52" t="s">
        <v>29</v>
      </c>
      <c r="M48" s="95"/>
      <c r="N48" s="96"/>
      <c r="O48" s="96"/>
      <c r="P48" s="96"/>
      <c r="Q48" s="51" t="s">
        <v>29</v>
      </c>
    </row>
    <row r="49" spans="1:17" s="35" customFormat="1" ht="18" customHeight="1" outlineLevel="1" x14ac:dyDescent="0.2">
      <c r="A49" s="89" t="s">
        <v>32</v>
      </c>
      <c r="B49" s="90"/>
      <c r="C49" s="91">
        <f>C48*1.25</f>
        <v>0</v>
      </c>
      <c r="D49" s="92"/>
      <c r="E49" s="51" t="s">
        <v>29</v>
      </c>
      <c r="F49" s="93">
        <f>CEILING(SUMIF($C$13:$C$43,"B",$P$13:$P$43),0.25)</f>
        <v>0</v>
      </c>
      <c r="G49" s="94"/>
      <c r="H49" s="51" t="s">
        <v>30</v>
      </c>
      <c r="I49" s="95">
        <f t="shared" si="7"/>
        <v>0</v>
      </c>
      <c r="J49" s="96"/>
      <c r="K49" s="96"/>
      <c r="L49" s="52" t="s">
        <v>29</v>
      </c>
      <c r="M49" s="76"/>
      <c r="N49" s="77"/>
      <c r="O49" s="77"/>
      <c r="P49" s="77"/>
      <c r="Q49" s="78"/>
    </row>
    <row r="50" spans="1:17" s="35" customFormat="1" ht="18" customHeight="1" x14ac:dyDescent="0.2">
      <c r="A50" s="89" t="s">
        <v>9</v>
      </c>
      <c r="B50" s="90"/>
      <c r="C50" s="95"/>
      <c r="D50" s="97"/>
      <c r="E50" s="51" t="s">
        <v>29</v>
      </c>
      <c r="F50" s="93">
        <f>CEILING(SUMIF($C$13:$C$43,"C",$O$13:$O$43),0.25)</f>
        <v>0</v>
      </c>
      <c r="G50" s="94"/>
      <c r="H50" s="51" t="s">
        <v>30</v>
      </c>
      <c r="I50" s="95">
        <f t="shared" si="7"/>
        <v>0</v>
      </c>
      <c r="J50" s="96"/>
      <c r="K50" s="96"/>
      <c r="L50" s="52" t="s">
        <v>29</v>
      </c>
      <c r="M50" s="95"/>
      <c r="N50" s="96"/>
      <c r="O50" s="96"/>
      <c r="P50" s="96"/>
      <c r="Q50" s="51" t="s">
        <v>29</v>
      </c>
    </row>
    <row r="51" spans="1:17" s="35" customFormat="1" ht="18" customHeight="1" outlineLevel="1" x14ac:dyDescent="0.2">
      <c r="A51" s="89" t="s">
        <v>33</v>
      </c>
      <c r="B51" s="90"/>
      <c r="C51" s="91">
        <f>C50*1.25</f>
        <v>0</v>
      </c>
      <c r="D51" s="92"/>
      <c r="E51" s="51" t="s">
        <v>29</v>
      </c>
      <c r="F51" s="93">
        <f>CEILING(SUMIF($C$13:$C$43,"C",$P$13:$P$43),0.25)</f>
        <v>0</v>
      </c>
      <c r="G51" s="94"/>
      <c r="H51" s="51" t="s">
        <v>30</v>
      </c>
      <c r="I51" s="95">
        <f t="shared" si="7"/>
        <v>0</v>
      </c>
      <c r="J51" s="96"/>
      <c r="K51" s="96"/>
      <c r="L51" s="52" t="s">
        <v>29</v>
      </c>
      <c r="M51" s="76"/>
      <c r="N51" s="77"/>
      <c r="O51" s="77"/>
      <c r="P51" s="77"/>
      <c r="Q51" s="78"/>
    </row>
    <row r="52" spans="1:17" s="35" customFormat="1" ht="18" customHeight="1" x14ac:dyDescent="0.2">
      <c r="A52" s="89" t="s">
        <v>10</v>
      </c>
      <c r="B52" s="90"/>
      <c r="C52" s="95"/>
      <c r="D52" s="97"/>
      <c r="E52" s="51" t="s">
        <v>29</v>
      </c>
      <c r="F52" s="93">
        <f>CEILING(SUMIF($C$13:$C$43,"D",$O$13:$O$43),0.25)</f>
        <v>0</v>
      </c>
      <c r="G52" s="94"/>
      <c r="H52" s="51" t="s">
        <v>30</v>
      </c>
      <c r="I52" s="95">
        <f t="shared" si="7"/>
        <v>0</v>
      </c>
      <c r="J52" s="96"/>
      <c r="K52" s="96"/>
      <c r="L52" s="52" t="s">
        <v>29</v>
      </c>
      <c r="M52" s="95"/>
      <c r="N52" s="96"/>
      <c r="O52" s="96"/>
      <c r="P52" s="96"/>
      <c r="Q52" s="51" t="s">
        <v>29</v>
      </c>
    </row>
    <row r="53" spans="1:17" s="35" customFormat="1" ht="18" customHeight="1" outlineLevel="1" x14ac:dyDescent="0.2">
      <c r="A53" s="89" t="s">
        <v>34</v>
      </c>
      <c r="B53" s="90"/>
      <c r="C53" s="91">
        <f>C52*1.25</f>
        <v>0</v>
      </c>
      <c r="D53" s="92"/>
      <c r="E53" s="51" t="s">
        <v>29</v>
      </c>
      <c r="F53" s="93">
        <f>CEILING(SUMIF($C$13:$C$43,"D",$P$13:$P$43),0.25)</f>
        <v>0</v>
      </c>
      <c r="G53" s="94"/>
      <c r="H53" s="51" t="s">
        <v>30</v>
      </c>
      <c r="I53" s="95">
        <f t="shared" si="7"/>
        <v>0</v>
      </c>
      <c r="J53" s="96"/>
      <c r="K53" s="96"/>
      <c r="L53" s="52" t="s">
        <v>29</v>
      </c>
      <c r="M53" s="76"/>
      <c r="N53" s="77"/>
      <c r="O53" s="77"/>
      <c r="P53" s="77"/>
      <c r="Q53" s="78"/>
    </row>
    <row r="54" spans="1:17" s="35" customFormat="1" ht="18" customHeight="1" x14ac:dyDescent="0.2">
      <c r="A54" s="89" t="s">
        <v>11</v>
      </c>
      <c r="B54" s="90"/>
      <c r="C54" s="95"/>
      <c r="D54" s="97"/>
      <c r="E54" s="51" t="s">
        <v>29</v>
      </c>
      <c r="F54" s="93">
        <f>CEILING(SUMIF($C$13:$C$43,"E",$O$13:$O$43),0.25)</f>
        <v>0</v>
      </c>
      <c r="G54" s="94"/>
      <c r="H54" s="51" t="s">
        <v>30</v>
      </c>
      <c r="I54" s="95">
        <f t="shared" si="7"/>
        <v>0</v>
      </c>
      <c r="J54" s="96"/>
      <c r="K54" s="96"/>
      <c r="L54" s="52" t="s">
        <v>29</v>
      </c>
      <c r="M54" s="95"/>
      <c r="N54" s="96"/>
      <c r="O54" s="96"/>
      <c r="P54" s="96"/>
      <c r="Q54" s="51" t="s">
        <v>29</v>
      </c>
    </row>
    <row r="55" spans="1:17" s="35" customFormat="1" ht="18" customHeight="1" outlineLevel="1" thickBot="1" x14ac:dyDescent="0.25">
      <c r="A55" s="68" t="s">
        <v>35</v>
      </c>
      <c r="B55" s="69"/>
      <c r="C55" s="70">
        <f>C54*1.25</f>
        <v>0</v>
      </c>
      <c r="D55" s="71"/>
      <c r="E55" s="53" t="s">
        <v>29</v>
      </c>
      <c r="F55" s="72">
        <f>CEILING(SUMIF($C$13:$C$43,"E",$P$13:$P$43),0.25)</f>
        <v>0</v>
      </c>
      <c r="G55" s="73"/>
      <c r="H55" s="53" t="s">
        <v>30</v>
      </c>
      <c r="I55" s="74">
        <f t="shared" si="7"/>
        <v>0</v>
      </c>
      <c r="J55" s="75"/>
      <c r="K55" s="75"/>
      <c r="L55" s="54" t="s">
        <v>29</v>
      </c>
      <c r="M55" s="76"/>
      <c r="N55" s="77"/>
      <c r="O55" s="77"/>
      <c r="P55" s="77"/>
      <c r="Q55" s="78"/>
    </row>
    <row r="56" spans="1:17" s="35" customFormat="1" ht="18" customHeight="1" thickTop="1" x14ac:dyDescent="0.2">
      <c r="A56" s="79" t="s">
        <v>27</v>
      </c>
      <c r="B56" s="80"/>
      <c r="C56" s="81"/>
      <c r="D56" s="82"/>
      <c r="E56" s="83"/>
      <c r="F56" s="84">
        <f>SUM(F46:G54)</f>
        <v>0</v>
      </c>
      <c r="G56" s="85"/>
      <c r="H56" s="55" t="s">
        <v>30</v>
      </c>
      <c r="I56" s="86">
        <f>SUM(I46:K54)</f>
        <v>0</v>
      </c>
      <c r="J56" s="87"/>
      <c r="K56" s="87"/>
      <c r="L56" s="56" t="s">
        <v>29</v>
      </c>
      <c r="M56" s="86">
        <f>M46+M48+M50+M52+M54</f>
        <v>0</v>
      </c>
      <c r="N56" s="88"/>
      <c r="O56" s="88"/>
      <c r="P56" s="88"/>
      <c r="Q56" s="55" t="s">
        <v>29</v>
      </c>
    </row>
    <row r="57" spans="1:17" s="35" customFormat="1" x14ac:dyDescent="0.2">
      <c r="A57" s="34"/>
      <c r="B57" s="34"/>
      <c r="C57" s="34"/>
      <c r="D57" s="36"/>
      <c r="E57" s="49"/>
      <c r="G57" s="34"/>
      <c r="H57" s="36"/>
      <c r="I57" s="49"/>
      <c r="K57" s="34"/>
      <c r="L57" s="34"/>
      <c r="M57" s="34"/>
      <c r="N57" s="34"/>
      <c r="O57" s="34"/>
      <c r="P57" s="34"/>
    </row>
    <row r="58" spans="1:17" s="35" customFormat="1" ht="20.100000000000001" customHeight="1" x14ac:dyDescent="0.2">
      <c r="A58" s="49" t="s">
        <v>36</v>
      </c>
      <c r="B58" s="34"/>
      <c r="C58" s="34"/>
      <c r="D58" s="36"/>
      <c r="E58" s="49"/>
      <c r="G58" s="49"/>
      <c r="H58" s="36"/>
      <c r="I58" s="49"/>
      <c r="K58" s="49"/>
      <c r="L58" s="34"/>
      <c r="M58" s="34"/>
      <c r="N58" s="34"/>
      <c r="O58" s="34"/>
      <c r="P58" s="34"/>
    </row>
    <row r="59" spans="1:17" s="35" customFormat="1" ht="20.100000000000001" customHeight="1" x14ac:dyDescent="0.2">
      <c r="A59" s="34"/>
      <c r="B59" s="34"/>
      <c r="C59" s="34"/>
      <c r="D59" s="57" t="s">
        <v>37</v>
      </c>
      <c r="E59" s="57"/>
      <c r="F59" s="58"/>
      <c r="G59" s="59"/>
      <c r="H59" s="57"/>
      <c r="I59" s="57"/>
      <c r="J59" s="58"/>
      <c r="K59" s="59"/>
      <c r="L59" s="34"/>
      <c r="M59" s="34"/>
      <c r="N59" s="34"/>
      <c r="O59" s="34"/>
      <c r="P59" s="34"/>
    </row>
  </sheetData>
  <sheetProtection algorithmName="SHA-512" hashValue="cEGbz8iPuLJYypZLNdw/AFhqrKkZmgAS9uF0IEQC0HGyD190DN8v54S/TdTsLdR67rXt9CX/5nYaO6LnJbBGCQ==" saltValue="0G9a6k4PoOeli8Q6CnYn9w==" spinCount="100000" sheet="1" objects="1" scenarios="1"/>
  <mergeCells count="131">
    <mergeCell ref="A2:Q2"/>
    <mergeCell ref="A4:B4"/>
    <mergeCell ref="C4:E4"/>
    <mergeCell ref="F4:H4"/>
    <mergeCell ref="I4:L4"/>
    <mergeCell ref="M4:Q4"/>
    <mergeCell ref="A5:B5"/>
    <mergeCell ref="C5:E5"/>
    <mergeCell ref="F5:H5"/>
    <mergeCell ref="I5:L5"/>
    <mergeCell ref="M5:Q5"/>
    <mergeCell ref="A6:B6"/>
    <mergeCell ref="C6:E6"/>
    <mergeCell ref="F6:H6"/>
    <mergeCell ref="I6:L6"/>
    <mergeCell ref="M6:Q6"/>
    <mergeCell ref="A7:B7"/>
    <mergeCell ref="C7:E7"/>
    <mergeCell ref="F7:H7"/>
    <mergeCell ref="I7:L7"/>
    <mergeCell ref="M7:Q7"/>
    <mergeCell ref="A8:B8"/>
    <mergeCell ref="C8:E8"/>
    <mergeCell ref="F8:H8"/>
    <mergeCell ref="I8:L8"/>
    <mergeCell ref="M8:Q8"/>
    <mergeCell ref="L11:L12"/>
    <mergeCell ref="M11:M12"/>
    <mergeCell ref="N11:P11"/>
    <mergeCell ref="Q11:Q12"/>
    <mergeCell ref="D13:J13"/>
    <mergeCell ref="D14:J14"/>
    <mergeCell ref="A9:B9"/>
    <mergeCell ref="C9:E9"/>
    <mergeCell ref="F9:H9"/>
    <mergeCell ref="I9:L9"/>
    <mergeCell ref="M9:Q9"/>
    <mergeCell ref="A11:A12"/>
    <mergeCell ref="B11:B12"/>
    <mergeCell ref="C11:C12"/>
    <mergeCell ref="D11:J12"/>
    <mergeCell ref="K11:K12"/>
    <mergeCell ref="D21:J21"/>
    <mergeCell ref="D22:J22"/>
    <mergeCell ref="D23:J23"/>
    <mergeCell ref="D24:J24"/>
    <mergeCell ref="D25:J25"/>
    <mergeCell ref="D26:J26"/>
    <mergeCell ref="D15:J15"/>
    <mergeCell ref="D16:J16"/>
    <mergeCell ref="D17:J17"/>
    <mergeCell ref="D18:J18"/>
    <mergeCell ref="D19:J19"/>
    <mergeCell ref="D20:J20"/>
    <mergeCell ref="D33:J33"/>
    <mergeCell ref="D34:J34"/>
    <mergeCell ref="D35:J35"/>
    <mergeCell ref="D36:J36"/>
    <mergeCell ref="D37:J37"/>
    <mergeCell ref="D38:J38"/>
    <mergeCell ref="D27:J27"/>
    <mergeCell ref="D28:J28"/>
    <mergeCell ref="D29:J29"/>
    <mergeCell ref="D30:J30"/>
    <mergeCell ref="D31:J31"/>
    <mergeCell ref="D32:J32"/>
    <mergeCell ref="M45:Q45"/>
    <mergeCell ref="A46:B46"/>
    <mergeCell ref="C46:D46"/>
    <mergeCell ref="F46:G46"/>
    <mergeCell ref="I46:K46"/>
    <mergeCell ref="M46:P46"/>
    <mergeCell ref="D39:J39"/>
    <mergeCell ref="D40:J40"/>
    <mergeCell ref="D41:J41"/>
    <mergeCell ref="D42:J42"/>
    <mergeCell ref="D43:J43"/>
    <mergeCell ref="A45:B45"/>
    <mergeCell ref="C45:E45"/>
    <mergeCell ref="F45:H45"/>
    <mergeCell ref="I45:L45"/>
    <mergeCell ref="A47:B47"/>
    <mergeCell ref="C47:D47"/>
    <mergeCell ref="F47:G47"/>
    <mergeCell ref="I47:K47"/>
    <mergeCell ref="M47:Q47"/>
    <mergeCell ref="A48:B48"/>
    <mergeCell ref="C48:D48"/>
    <mergeCell ref="F48:G48"/>
    <mergeCell ref="I48:K48"/>
    <mergeCell ref="M48:P48"/>
    <mergeCell ref="A49:B49"/>
    <mergeCell ref="C49:D49"/>
    <mergeCell ref="F49:G49"/>
    <mergeCell ref="I49:K49"/>
    <mergeCell ref="M49:Q49"/>
    <mergeCell ref="A50:B50"/>
    <mergeCell ref="C50:D50"/>
    <mergeCell ref="F50:G50"/>
    <mergeCell ref="I50:K50"/>
    <mergeCell ref="M50:P50"/>
    <mergeCell ref="A51:B51"/>
    <mergeCell ref="C51:D51"/>
    <mergeCell ref="F51:G51"/>
    <mergeCell ref="I51:K51"/>
    <mergeCell ref="M51:Q51"/>
    <mergeCell ref="A52:B52"/>
    <mergeCell ref="C52:D52"/>
    <mergeCell ref="F52:G52"/>
    <mergeCell ref="I52:K52"/>
    <mergeCell ref="M52:P52"/>
    <mergeCell ref="A53:B53"/>
    <mergeCell ref="C53:D53"/>
    <mergeCell ref="F53:G53"/>
    <mergeCell ref="I53:K53"/>
    <mergeCell ref="M53:Q53"/>
    <mergeCell ref="A54:B54"/>
    <mergeCell ref="C54:D54"/>
    <mergeCell ref="F54:G54"/>
    <mergeCell ref="I54:K54"/>
    <mergeCell ref="M54:P54"/>
    <mergeCell ref="A55:B55"/>
    <mergeCell ref="C55:D55"/>
    <mergeCell ref="F55:G55"/>
    <mergeCell ref="I55:K55"/>
    <mergeCell ref="M55:Q55"/>
    <mergeCell ref="A56:B56"/>
    <mergeCell ref="C56:E56"/>
    <mergeCell ref="F56:G56"/>
    <mergeCell ref="I56:K56"/>
    <mergeCell ref="M56:P56"/>
  </mergeCells>
  <phoneticPr fontId="3"/>
  <conditionalFormatting sqref="L46">
    <cfRule type="cellIs" dxfId="27" priority="10" operator="equal">
      <formula>0</formula>
    </cfRule>
  </conditionalFormatting>
  <conditionalFormatting sqref="B13:B43">
    <cfRule type="containsText" dxfId="26" priority="8" operator="containsText" text="日">
      <formula>NOT(ISERROR(SEARCH("日",B13)))</formula>
    </cfRule>
    <cfRule type="containsText" dxfId="25" priority="9" operator="containsText" text="土">
      <formula>NOT(ISERROR(SEARCH("土",B13)))</formula>
    </cfRule>
  </conditionalFormatting>
  <conditionalFormatting sqref="L56">
    <cfRule type="cellIs" dxfId="24" priority="7" operator="equal">
      <formula>0</formula>
    </cfRule>
  </conditionalFormatting>
  <conditionalFormatting sqref="L48 L50 L52 L54">
    <cfRule type="cellIs" dxfId="23" priority="6" operator="equal">
      <formula>0</formula>
    </cfRule>
  </conditionalFormatting>
  <conditionalFormatting sqref="L47">
    <cfRule type="cellIs" dxfId="22" priority="5" operator="equal">
      <formula>0</formula>
    </cfRule>
  </conditionalFormatting>
  <conditionalFormatting sqref="L49">
    <cfRule type="cellIs" dxfId="21" priority="4" operator="equal">
      <formula>0</formula>
    </cfRule>
  </conditionalFormatting>
  <conditionalFormatting sqref="L51">
    <cfRule type="cellIs" dxfId="20" priority="3" operator="equal">
      <formula>0</formula>
    </cfRule>
  </conditionalFormatting>
  <conditionalFormatting sqref="L53">
    <cfRule type="cellIs" dxfId="19" priority="2" operator="equal">
      <formula>0</formula>
    </cfRule>
  </conditionalFormatting>
  <conditionalFormatting sqref="L55">
    <cfRule type="cellIs" dxfId="18" priority="1" operator="equal">
      <formula>0</formula>
    </cfRule>
  </conditionalFormatting>
  <printOptions horizontalCentered="1"/>
  <pageMargins left="0.19685039370078741" right="0.19685039370078741" top="0.19685039370078741" bottom="0.19685039370078741" header="0.39370078740157483" footer="0.39370078740157483"/>
  <pageSetup paperSize="9" scale="83" firstPageNumber="84" orientation="portrait" useFirstPageNumber="1" r:id="rId1"/>
  <headerFooter alignWithMargins="0"/>
  <rowBreaks count="1" manualBreakCount="1">
    <brk id="45" max="14" man="1"/>
  </rowBreaks>
  <colBreaks count="1" manualBreakCount="1">
    <brk id="8" min="1"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8E8E-80E7-438D-8B0F-14654D3CDE2B}">
  <sheetPr>
    <pageSetUpPr fitToPage="1"/>
  </sheetPr>
  <dimension ref="A1:R59"/>
  <sheetViews>
    <sheetView topLeftCell="A7" zoomScale="89" zoomScaleNormal="89" zoomScaleSheetLayoutView="100" workbookViewId="0">
      <selection activeCell="Q11" sqref="Q11:Q12"/>
    </sheetView>
  </sheetViews>
  <sheetFormatPr defaultColWidth="9" defaultRowHeight="13.2" outlineLevelRow="1" x14ac:dyDescent="0.2"/>
  <cols>
    <col min="1" max="17" width="6.6640625" style="31" customWidth="1"/>
    <col min="18" max="16384" width="9" style="31"/>
  </cols>
  <sheetData>
    <row r="1" spans="1:17" x14ac:dyDescent="0.2">
      <c r="Q1" s="32"/>
    </row>
    <row r="2" spans="1:17" ht="19.5" customHeight="1" x14ac:dyDescent="0.2">
      <c r="A2" s="122" t="s">
        <v>0</v>
      </c>
      <c r="B2" s="123"/>
      <c r="C2" s="123"/>
      <c r="D2" s="123"/>
      <c r="E2" s="123"/>
      <c r="F2" s="123"/>
      <c r="G2" s="123"/>
      <c r="H2" s="123"/>
      <c r="I2" s="123"/>
      <c r="J2" s="123"/>
      <c r="K2" s="123"/>
      <c r="L2" s="123"/>
      <c r="M2" s="123"/>
      <c r="N2" s="123"/>
      <c r="O2" s="123"/>
      <c r="P2" s="123"/>
      <c r="Q2" s="123"/>
    </row>
    <row r="3" spans="1:17" ht="19.5" customHeight="1" x14ac:dyDescent="0.2">
      <c r="A3" s="33">
        <v>2022</v>
      </c>
      <c r="B3" s="34" t="s">
        <v>1</v>
      </c>
      <c r="C3" s="34">
        <v>5</v>
      </c>
      <c r="D3" s="34" t="s">
        <v>2</v>
      </c>
      <c r="E3" s="34"/>
      <c r="F3" s="34"/>
      <c r="G3" s="34"/>
      <c r="H3" s="34"/>
      <c r="I3" s="34"/>
      <c r="J3" s="34"/>
      <c r="K3" s="34"/>
      <c r="L3" s="34"/>
      <c r="M3" s="34"/>
      <c r="N3" s="34"/>
      <c r="O3" s="34"/>
      <c r="P3" s="34"/>
      <c r="Q3" s="34"/>
    </row>
    <row r="4" spans="1:17" s="35" customFormat="1" ht="18.75" customHeight="1" x14ac:dyDescent="0.2">
      <c r="A4" s="104"/>
      <c r="B4" s="105"/>
      <c r="C4" s="124" t="s">
        <v>3</v>
      </c>
      <c r="D4" s="102"/>
      <c r="E4" s="103"/>
      <c r="F4" s="124" t="s">
        <v>4</v>
      </c>
      <c r="G4" s="102"/>
      <c r="H4" s="103"/>
      <c r="I4" s="98" t="s">
        <v>5</v>
      </c>
      <c r="J4" s="99"/>
      <c r="K4" s="99"/>
      <c r="L4" s="100"/>
      <c r="M4" s="98" t="s">
        <v>6</v>
      </c>
      <c r="N4" s="99"/>
      <c r="O4" s="99"/>
      <c r="P4" s="99"/>
      <c r="Q4" s="100"/>
    </row>
    <row r="5" spans="1:17" s="35" customFormat="1" ht="18.75" customHeight="1" x14ac:dyDescent="0.2">
      <c r="A5" s="89" t="s">
        <v>7</v>
      </c>
      <c r="B5" s="90"/>
      <c r="C5" s="89"/>
      <c r="D5" s="106"/>
      <c r="E5" s="107"/>
      <c r="F5" s="89"/>
      <c r="G5" s="106"/>
      <c r="H5" s="107"/>
      <c r="I5" s="108"/>
      <c r="J5" s="106"/>
      <c r="K5" s="106"/>
      <c r="L5" s="107"/>
      <c r="M5" s="89"/>
      <c r="N5" s="106"/>
      <c r="O5" s="106"/>
      <c r="P5" s="106"/>
      <c r="Q5" s="107"/>
    </row>
    <row r="6" spans="1:17" s="35" customFormat="1" ht="18.75" customHeight="1" x14ac:dyDescent="0.2">
      <c r="A6" s="89" t="s">
        <v>8</v>
      </c>
      <c r="B6" s="90"/>
      <c r="C6" s="89"/>
      <c r="D6" s="106"/>
      <c r="E6" s="107"/>
      <c r="F6" s="89"/>
      <c r="G6" s="106"/>
      <c r="H6" s="107"/>
      <c r="I6" s="108"/>
      <c r="J6" s="106"/>
      <c r="K6" s="106"/>
      <c r="L6" s="107"/>
      <c r="M6" s="89"/>
      <c r="N6" s="106"/>
      <c r="O6" s="106"/>
      <c r="P6" s="106"/>
      <c r="Q6" s="107"/>
    </row>
    <row r="7" spans="1:17" s="35" customFormat="1" ht="18.75" customHeight="1" x14ac:dyDescent="0.2">
      <c r="A7" s="89" t="s">
        <v>9</v>
      </c>
      <c r="B7" s="90"/>
      <c r="C7" s="89"/>
      <c r="D7" s="106"/>
      <c r="E7" s="107"/>
      <c r="F7" s="89"/>
      <c r="G7" s="106"/>
      <c r="H7" s="107"/>
      <c r="I7" s="108"/>
      <c r="J7" s="106"/>
      <c r="K7" s="106"/>
      <c r="L7" s="107"/>
      <c r="M7" s="89"/>
      <c r="N7" s="106"/>
      <c r="O7" s="106"/>
      <c r="P7" s="106"/>
      <c r="Q7" s="107"/>
    </row>
    <row r="8" spans="1:17" s="35" customFormat="1" ht="18.75" customHeight="1" x14ac:dyDescent="0.2">
      <c r="A8" s="89" t="s">
        <v>10</v>
      </c>
      <c r="B8" s="90"/>
      <c r="C8" s="89"/>
      <c r="D8" s="106"/>
      <c r="E8" s="107"/>
      <c r="F8" s="89"/>
      <c r="G8" s="106"/>
      <c r="H8" s="107"/>
      <c r="I8" s="108"/>
      <c r="J8" s="106"/>
      <c r="K8" s="106"/>
      <c r="L8" s="107"/>
      <c r="M8" s="89"/>
      <c r="N8" s="106"/>
      <c r="O8" s="106"/>
      <c r="P8" s="106"/>
      <c r="Q8" s="107"/>
    </row>
    <row r="9" spans="1:17" s="35" customFormat="1" ht="18.75" customHeight="1" x14ac:dyDescent="0.2">
      <c r="A9" s="89" t="s">
        <v>11</v>
      </c>
      <c r="B9" s="90"/>
      <c r="C9" s="89"/>
      <c r="D9" s="106"/>
      <c r="E9" s="107"/>
      <c r="F9" s="89"/>
      <c r="G9" s="106"/>
      <c r="H9" s="107"/>
      <c r="I9" s="108"/>
      <c r="J9" s="106"/>
      <c r="K9" s="106"/>
      <c r="L9" s="107"/>
      <c r="M9" s="89"/>
      <c r="N9" s="106"/>
      <c r="O9" s="106"/>
      <c r="P9" s="106"/>
      <c r="Q9" s="107"/>
    </row>
    <row r="10" spans="1:17" s="35" customFormat="1" ht="13.5" customHeight="1" x14ac:dyDescent="0.2">
      <c r="A10" s="33"/>
      <c r="B10" s="36"/>
      <c r="C10" s="36"/>
      <c r="D10" s="37"/>
      <c r="E10" s="37"/>
      <c r="G10" s="38"/>
      <c r="H10" s="37"/>
      <c r="I10" s="37"/>
      <c r="K10" s="38"/>
      <c r="L10" s="38"/>
      <c r="M10" s="38"/>
      <c r="N10" s="38"/>
      <c r="Q10" s="36"/>
    </row>
    <row r="11" spans="1:17" s="35" customFormat="1" ht="15" customHeight="1" x14ac:dyDescent="0.2">
      <c r="A11" s="109" t="s">
        <v>12</v>
      </c>
      <c r="B11" s="109" t="s">
        <v>13</v>
      </c>
      <c r="C11" s="111" t="s">
        <v>14</v>
      </c>
      <c r="D11" s="113" t="s">
        <v>15</v>
      </c>
      <c r="E11" s="114"/>
      <c r="F11" s="114"/>
      <c r="G11" s="114"/>
      <c r="H11" s="114"/>
      <c r="I11" s="114"/>
      <c r="J11" s="115"/>
      <c r="K11" s="111" t="s">
        <v>73</v>
      </c>
      <c r="L11" s="111" t="s">
        <v>74</v>
      </c>
      <c r="M11" s="111" t="s">
        <v>16</v>
      </c>
      <c r="N11" s="119" t="s">
        <v>17</v>
      </c>
      <c r="O11" s="120"/>
      <c r="P11" s="121"/>
      <c r="Q11" s="128" t="s">
        <v>18</v>
      </c>
    </row>
    <row r="12" spans="1:17" s="35" customFormat="1" ht="15" customHeight="1" x14ac:dyDescent="0.2">
      <c r="A12" s="110"/>
      <c r="B12" s="110"/>
      <c r="C12" s="112"/>
      <c r="D12" s="116"/>
      <c r="E12" s="117"/>
      <c r="F12" s="117"/>
      <c r="G12" s="117"/>
      <c r="H12" s="117"/>
      <c r="I12" s="117"/>
      <c r="J12" s="118"/>
      <c r="K12" s="112"/>
      <c r="L12" s="112"/>
      <c r="M12" s="112"/>
      <c r="N12" s="39"/>
      <c r="O12" s="40" t="s">
        <v>19</v>
      </c>
      <c r="P12" s="41" t="s">
        <v>20</v>
      </c>
      <c r="Q12" s="129"/>
    </row>
    <row r="13" spans="1:17" s="35" customFormat="1" ht="21.9" customHeight="1" x14ac:dyDescent="0.2">
      <c r="A13" s="42">
        <f t="shared" ref="A13:A39" si="0">IF(DAY(DATE($A$3,$C$3,ROW()-12))=ROW()-12, DATE($A$3,$C$3,ROW()-12), "")</f>
        <v>44682</v>
      </c>
      <c r="B13" s="43" t="str">
        <f>TEXT(A13,"aaa")</f>
        <v>日</v>
      </c>
      <c r="C13" s="44"/>
      <c r="D13" s="101"/>
      <c r="E13" s="102"/>
      <c r="F13" s="102"/>
      <c r="G13" s="102"/>
      <c r="H13" s="102"/>
      <c r="I13" s="102"/>
      <c r="J13" s="103"/>
      <c r="K13" s="45"/>
      <c r="L13" s="45"/>
      <c r="M13" s="45"/>
      <c r="N13" s="60"/>
      <c r="O13" s="60"/>
      <c r="P13" s="60"/>
      <c r="Q13" s="43"/>
    </row>
    <row r="14" spans="1:17" s="35" customFormat="1" ht="21.9" customHeight="1" x14ac:dyDescent="0.2">
      <c r="A14" s="42">
        <f t="shared" si="0"/>
        <v>44683</v>
      </c>
      <c r="B14" s="43" t="str">
        <f>TEXT(A14,"aaa")</f>
        <v>月</v>
      </c>
      <c r="C14" s="44"/>
      <c r="D14" s="101"/>
      <c r="E14" s="102"/>
      <c r="F14" s="102"/>
      <c r="G14" s="102"/>
      <c r="H14" s="102"/>
      <c r="I14" s="102"/>
      <c r="J14" s="103"/>
      <c r="K14" s="45"/>
      <c r="L14" s="45"/>
      <c r="M14" s="46"/>
      <c r="N14" s="60"/>
      <c r="O14" s="60"/>
      <c r="P14" s="60"/>
      <c r="Q14" s="43"/>
    </row>
    <row r="15" spans="1:17" s="35" customFormat="1" ht="21.9" customHeight="1" x14ac:dyDescent="0.2">
      <c r="A15" s="42">
        <f t="shared" si="0"/>
        <v>44684</v>
      </c>
      <c r="B15" s="43" t="str">
        <f t="shared" ref="B15:B43" si="1">TEXT(A15,"aaa")</f>
        <v>火</v>
      </c>
      <c r="C15" s="44"/>
      <c r="D15" s="101"/>
      <c r="E15" s="102"/>
      <c r="F15" s="102"/>
      <c r="G15" s="102"/>
      <c r="H15" s="102"/>
      <c r="I15" s="102"/>
      <c r="J15" s="103"/>
      <c r="K15" s="45"/>
      <c r="L15" s="45"/>
      <c r="M15" s="45"/>
      <c r="N15" s="60"/>
      <c r="O15" s="60"/>
      <c r="P15" s="60"/>
      <c r="Q15" s="47"/>
    </row>
    <row r="16" spans="1:17" s="35" customFormat="1" ht="21.9" customHeight="1" x14ac:dyDescent="0.2">
      <c r="A16" s="42">
        <f t="shared" si="0"/>
        <v>44685</v>
      </c>
      <c r="B16" s="43" t="str">
        <f t="shared" si="1"/>
        <v>水</v>
      </c>
      <c r="C16" s="44"/>
      <c r="D16" s="101"/>
      <c r="E16" s="102"/>
      <c r="F16" s="102"/>
      <c r="G16" s="102"/>
      <c r="H16" s="102"/>
      <c r="I16" s="102"/>
      <c r="J16" s="103"/>
      <c r="K16" s="45"/>
      <c r="L16" s="45"/>
      <c r="M16" s="45"/>
      <c r="N16" s="60"/>
      <c r="O16" s="60"/>
      <c r="P16" s="60"/>
      <c r="Q16" s="43"/>
    </row>
    <row r="17" spans="1:17" s="35" customFormat="1" ht="21.9" customHeight="1" x14ac:dyDescent="0.2">
      <c r="A17" s="42">
        <f t="shared" si="0"/>
        <v>44686</v>
      </c>
      <c r="B17" s="43" t="str">
        <f t="shared" si="1"/>
        <v>木</v>
      </c>
      <c r="C17" s="44"/>
      <c r="D17" s="101"/>
      <c r="E17" s="102"/>
      <c r="F17" s="102"/>
      <c r="G17" s="102"/>
      <c r="H17" s="102"/>
      <c r="I17" s="102"/>
      <c r="J17" s="103"/>
      <c r="K17" s="45"/>
      <c r="L17" s="45"/>
      <c r="M17" s="45"/>
      <c r="N17" s="60"/>
      <c r="O17" s="60"/>
      <c r="P17" s="60"/>
      <c r="Q17" s="43"/>
    </row>
    <row r="18" spans="1:17" s="35" customFormat="1" ht="21.9" customHeight="1" x14ac:dyDescent="0.2">
      <c r="A18" s="42">
        <f t="shared" si="0"/>
        <v>44687</v>
      </c>
      <c r="B18" s="43" t="str">
        <f t="shared" si="1"/>
        <v>金</v>
      </c>
      <c r="C18" s="44"/>
      <c r="D18" s="101"/>
      <c r="E18" s="102"/>
      <c r="F18" s="102"/>
      <c r="G18" s="102"/>
      <c r="H18" s="102"/>
      <c r="I18" s="102"/>
      <c r="J18" s="103"/>
      <c r="K18" s="45"/>
      <c r="L18" s="45"/>
      <c r="M18" s="45"/>
      <c r="N18" s="60"/>
      <c r="O18" s="60"/>
      <c r="P18" s="60"/>
      <c r="Q18" s="46"/>
    </row>
    <row r="19" spans="1:17" s="35" customFormat="1" ht="21.9" customHeight="1" x14ac:dyDescent="0.2">
      <c r="A19" s="42">
        <f t="shared" si="0"/>
        <v>44688</v>
      </c>
      <c r="B19" s="43" t="str">
        <f t="shared" si="1"/>
        <v>土</v>
      </c>
      <c r="C19" s="44"/>
      <c r="D19" s="101"/>
      <c r="E19" s="102"/>
      <c r="F19" s="102"/>
      <c r="G19" s="102"/>
      <c r="H19" s="102"/>
      <c r="I19" s="102"/>
      <c r="J19" s="103"/>
      <c r="K19" s="45"/>
      <c r="L19" s="45"/>
      <c r="M19" s="45"/>
      <c r="N19" s="60"/>
      <c r="O19" s="60"/>
      <c r="P19" s="60"/>
      <c r="Q19" s="46"/>
    </row>
    <row r="20" spans="1:17" s="35" customFormat="1" ht="21.9" customHeight="1" x14ac:dyDescent="0.2">
      <c r="A20" s="42">
        <f t="shared" si="0"/>
        <v>44689</v>
      </c>
      <c r="B20" s="43" t="str">
        <f t="shared" si="1"/>
        <v>日</v>
      </c>
      <c r="C20" s="44"/>
      <c r="D20" s="101"/>
      <c r="E20" s="102"/>
      <c r="F20" s="102"/>
      <c r="G20" s="102"/>
      <c r="H20" s="102"/>
      <c r="I20" s="102"/>
      <c r="J20" s="103"/>
      <c r="K20" s="46"/>
      <c r="L20" s="46"/>
      <c r="M20" s="46"/>
      <c r="N20" s="60"/>
      <c r="O20" s="60"/>
      <c r="P20" s="60"/>
      <c r="Q20" s="43"/>
    </row>
    <row r="21" spans="1:17" s="35" customFormat="1" ht="21.9" customHeight="1" x14ac:dyDescent="0.2">
      <c r="A21" s="42">
        <f t="shared" si="0"/>
        <v>44690</v>
      </c>
      <c r="B21" s="43" t="str">
        <f t="shared" si="1"/>
        <v>月</v>
      </c>
      <c r="C21" s="44"/>
      <c r="D21" s="101"/>
      <c r="E21" s="102"/>
      <c r="F21" s="102"/>
      <c r="G21" s="102"/>
      <c r="H21" s="102"/>
      <c r="I21" s="102"/>
      <c r="J21" s="103"/>
      <c r="K21" s="46"/>
      <c r="L21" s="46"/>
      <c r="M21" s="46"/>
      <c r="N21" s="60"/>
      <c r="O21" s="60"/>
      <c r="P21" s="60"/>
      <c r="Q21" s="43"/>
    </row>
    <row r="22" spans="1:17" s="35" customFormat="1" ht="21.9" customHeight="1" x14ac:dyDescent="0.2">
      <c r="A22" s="42">
        <f t="shared" si="0"/>
        <v>44691</v>
      </c>
      <c r="B22" s="43" t="str">
        <f t="shared" si="1"/>
        <v>火</v>
      </c>
      <c r="C22" s="44"/>
      <c r="D22" s="101"/>
      <c r="E22" s="102"/>
      <c r="F22" s="102"/>
      <c r="G22" s="102"/>
      <c r="H22" s="102"/>
      <c r="I22" s="102"/>
      <c r="J22" s="103"/>
      <c r="K22" s="45"/>
      <c r="L22" s="45"/>
      <c r="M22" s="45"/>
      <c r="N22" s="60"/>
      <c r="O22" s="60"/>
      <c r="P22" s="60"/>
      <c r="Q22" s="43"/>
    </row>
    <row r="23" spans="1:17" s="35" customFormat="1" ht="21.9" customHeight="1" x14ac:dyDescent="0.2">
      <c r="A23" s="42">
        <f t="shared" si="0"/>
        <v>44692</v>
      </c>
      <c r="B23" s="43" t="str">
        <f t="shared" si="1"/>
        <v>水</v>
      </c>
      <c r="C23" s="44"/>
      <c r="D23" s="101"/>
      <c r="E23" s="102"/>
      <c r="F23" s="102"/>
      <c r="G23" s="102"/>
      <c r="H23" s="102"/>
      <c r="I23" s="102"/>
      <c r="J23" s="103"/>
      <c r="K23" s="45"/>
      <c r="L23" s="45"/>
      <c r="M23" s="45"/>
      <c r="N23" s="60"/>
      <c r="O23" s="60"/>
      <c r="P23" s="60"/>
      <c r="Q23" s="43"/>
    </row>
    <row r="24" spans="1:17" s="35" customFormat="1" ht="21.9" customHeight="1" x14ac:dyDescent="0.2">
      <c r="A24" s="42">
        <f t="shared" si="0"/>
        <v>44693</v>
      </c>
      <c r="B24" s="43" t="str">
        <f t="shared" si="1"/>
        <v>木</v>
      </c>
      <c r="C24" s="44"/>
      <c r="D24" s="101"/>
      <c r="E24" s="102"/>
      <c r="F24" s="102"/>
      <c r="G24" s="102"/>
      <c r="H24" s="102"/>
      <c r="I24" s="102"/>
      <c r="J24" s="103"/>
      <c r="K24" s="45"/>
      <c r="L24" s="45"/>
      <c r="M24" s="45"/>
      <c r="N24" s="60"/>
      <c r="O24" s="60"/>
      <c r="P24" s="60"/>
      <c r="Q24" s="43"/>
    </row>
    <row r="25" spans="1:17" s="35" customFormat="1" ht="21.9" customHeight="1" x14ac:dyDescent="0.2">
      <c r="A25" s="42">
        <f t="shared" si="0"/>
        <v>44694</v>
      </c>
      <c r="B25" s="43" t="str">
        <f t="shared" si="1"/>
        <v>金</v>
      </c>
      <c r="C25" s="44"/>
      <c r="D25" s="101"/>
      <c r="E25" s="102"/>
      <c r="F25" s="102"/>
      <c r="G25" s="102"/>
      <c r="H25" s="102"/>
      <c r="I25" s="102"/>
      <c r="J25" s="103"/>
      <c r="K25" s="45"/>
      <c r="L25" s="45"/>
      <c r="M25" s="45"/>
      <c r="N25" s="60"/>
      <c r="O25" s="60"/>
      <c r="P25" s="60"/>
      <c r="Q25" s="46"/>
    </row>
    <row r="26" spans="1:17" s="35" customFormat="1" ht="21.9" customHeight="1" x14ac:dyDescent="0.2">
      <c r="A26" s="42">
        <f t="shared" si="0"/>
        <v>44695</v>
      </c>
      <c r="B26" s="43" t="str">
        <f t="shared" si="1"/>
        <v>土</v>
      </c>
      <c r="C26" s="44"/>
      <c r="D26" s="101"/>
      <c r="E26" s="102"/>
      <c r="F26" s="102"/>
      <c r="G26" s="102"/>
      <c r="H26" s="102"/>
      <c r="I26" s="102"/>
      <c r="J26" s="103"/>
      <c r="K26" s="45"/>
      <c r="L26" s="45"/>
      <c r="M26" s="45"/>
      <c r="N26" s="60"/>
      <c r="O26" s="60"/>
      <c r="P26" s="60"/>
      <c r="Q26" s="46"/>
    </row>
    <row r="27" spans="1:17" s="35" customFormat="1" ht="21.9" customHeight="1" x14ac:dyDescent="0.2">
      <c r="A27" s="42">
        <f t="shared" si="0"/>
        <v>44696</v>
      </c>
      <c r="B27" s="43" t="str">
        <f t="shared" si="1"/>
        <v>日</v>
      </c>
      <c r="C27" s="44"/>
      <c r="D27" s="101"/>
      <c r="E27" s="102"/>
      <c r="F27" s="102"/>
      <c r="G27" s="102"/>
      <c r="H27" s="102"/>
      <c r="I27" s="102"/>
      <c r="J27" s="103"/>
      <c r="K27" s="46"/>
      <c r="L27" s="46"/>
      <c r="M27" s="46"/>
      <c r="N27" s="60"/>
      <c r="O27" s="60"/>
      <c r="P27" s="60"/>
      <c r="Q27" s="46"/>
    </row>
    <row r="28" spans="1:17" s="35" customFormat="1" ht="21.9" customHeight="1" x14ac:dyDescent="0.2">
      <c r="A28" s="42">
        <f t="shared" si="0"/>
        <v>44697</v>
      </c>
      <c r="B28" s="43" t="str">
        <f t="shared" si="1"/>
        <v>月</v>
      </c>
      <c r="C28" s="44"/>
      <c r="D28" s="101"/>
      <c r="E28" s="102"/>
      <c r="F28" s="102"/>
      <c r="G28" s="102"/>
      <c r="H28" s="102"/>
      <c r="I28" s="102"/>
      <c r="J28" s="103"/>
      <c r="K28" s="46"/>
      <c r="L28" s="46"/>
      <c r="M28" s="46"/>
      <c r="N28" s="60"/>
      <c r="O28" s="60"/>
      <c r="P28" s="60"/>
      <c r="Q28" s="46"/>
    </row>
    <row r="29" spans="1:17" s="35" customFormat="1" ht="21.9" customHeight="1" x14ac:dyDescent="0.2">
      <c r="A29" s="42">
        <f t="shared" si="0"/>
        <v>44698</v>
      </c>
      <c r="B29" s="43" t="str">
        <f t="shared" si="1"/>
        <v>火</v>
      </c>
      <c r="C29" s="44"/>
      <c r="D29" s="101"/>
      <c r="E29" s="102"/>
      <c r="F29" s="102"/>
      <c r="G29" s="102"/>
      <c r="H29" s="102"/>
      <c r="I29" s="102"/>
      <c r="J29" s="103"/>
      <c r="K29" s="45"/>
      <c r="L29" s="45"/>
      <c r="M29" s="45"/>
      <c r="N29" s="60"/>
      <c r="O29" s="60"/>
      <c r="P29" s="60"/>
      <c r="Q29" s="46"/>
    </row>
    <row r="30" spans="1:17" s="35" customFormat="1" ht="21.9" customHeight="1" x14ac:dyDescent="0.2">
      <c r="A30" s="42">
        <f t="shared" si="0"/>
        <v>44699</v>
      </c>
      <c r="B30" s="43" t="str">
        <f t="shared" si="1"/>
        <v>水</v>
      </c>
      <c r="C30" s="44"/>
      <c r="D30" s="101"/>
      <c r="E30" s="102"/>
      <c r="F30" s="102"/>
      <c r="G30" s="102"/>
      <c r="H30" s="102"/>
      <c r="I30" s="102"/>
      <c r="J30" s="103"/>
      <c r="K30" s="45"/>
      <c r="L30" s="45"/>
      <c r="M30" s="45"/>
      <c r="N30" s="60"/>
      <c r="O30" s="60"/>
      <c r="P30" s="60"/>
      <c r="Q30" s="46"/>
    </row>
    <row r="31" spans="1:17" s="35" customFormat="1" ht="21.9" customHeight="1" x14ac:dyDescent="0.2">
      <c r="A31" s="42">
        <f t="shared" si="0"/>
        <v>44700</v>
      </c>
      <c r="B31" s="43" t="str">
        <f t="shared" si="1"/>
        <v>木</v>
      </c>
      <c r="C31" s="44"/>
      <c r="D31" s="101"/>
      <c r="E31" s="102"/>
      <c r="F31" s="102"/>
      <c r="G31" s="102"/>
      <c r="H31" s="102"/>
      <c r="I31" s="102"/>
      <c r="J31" s="103"/>
      <c r="K31" s="45"/>
      <c r="L31" s="45"/>
      <c r="M31" s="45"/>
      <c r="N31" s="60"/>
      <c r="O31" s="60"/>
      <c r="P31" s="60"/>
      <c r="Q31" s="46"/>
    </row>
    <row r="32" spans="1:17" s="35" customFormat="1" ht="21.9" customHeight="1" x14ac:dyDescent="0.2">
      <c r="A32" s="42">
        <f t="shared" si="0"/>
        <v>44701</v>
      </c>
      <c r="B32" s="43" t="str">
        <f t="shared" si="1"/>
        <v>金</v>
      </c>
      <c r="C32" s="44"/>
      <c r="D32" s="101"/>
      <c r="E32" s="102"/>
      <c r="F32" s="102"/>
      <c r="G32" s="102"/>
      <c r="H32" s="102"/>
      <c r="I32" s="102"/>
      <c r="J32" s="103"/>
      <c r="K32" s="45"/>
      <c r="L32" s="45"/>
      <c r="M32" s="45"/>
      <c r="N32" s="60"/>
      <c r="O32" s="60"/>
      <c r="P32" s="60"/>
      <c r="Q32" s="46"/>
    </row>
    <row r="33" spans="1:18" s="35" customFormat="1" ht="21.9" customHeight="1" x14ac:dyDescent="0.2">
      <c r="A33" s="42">
        <f t="shared" si="0"/>
        <v>44702</v>
      </c>
      <c r="B33" s="43" t="str">
        <f t="shared" si="1"/>
        <v>土</v>
      </c>
      <c r="C33" s="44"/>
      <c r="D33" s="101"/>
      <c r="E33" s="102"/>
      <c r="F33" s="102"/>
      <c r="G33" s="102"/>
      <c r="H33" s="102"/>
      <c r="I33" s="102"/>
      <c r="J33" s="103"/>
      <c r="K33" s="45"/>
      <c r="L33" s="45"/>
      <c r="M33" s="45"/>
      <c r="N33" s="60"/>
      <c r="O33" s="60"/>
      <c r="P33" s="60"/>
      <c r="Q33" s="46"/>
    </row>
    <row r="34" spans="1:18" s="35" customFormat="1" ht="21.9" customHeight="1" x14ac:dyDescent="0.2">
      <c r="A34" s="42">
        <f t="shared" si="0"/>
        <v>44703</v>
      </c>
      <c r="B34" s="43" t="str">
        <f t="shared" si="1"/>
        <v>日</v>
      </c>
      <c r="C34" s="44"/>
      <c r="D34" s="101"/>
      <c r="E34" s="102"/>
      <c r="F34" s="102"/>
      <c r="G34" s="102"/>
      <c r="H34" s="102"/>
      <c r="I34" s="102"/>
      <c r="J34" s="103"/>
      <c r="K34" s="46"/>
      <c r="L34" s="46"/>
      <c r="M34" s="46"/>
      <c r="N34" s="60"/>
      <c r="O34" s="60"/>
      <c r="P34" s="60"/>
      <c r="Q34" s="46"/>
    </row>
    <row r="35" spans="1:18" s="35" customFormat="1" ht="21.9" customHeight="1" x14ac:dyDescent="0.2">
      <c r="A35" s="42">
        <f t="shared" si="0"/>
        <v>44704</v>
      </c>
      <c r="B35" s="43" t="str">
        <f t="shared" si="1"/>
        <v>月</v>
      </c>
      <c r="C35" s="44"/>
      <c r="D35" s="101"/>
      <c r="E35" s="102"/>
      <c r="F35" s="102"/>
      <c r="G35" s="102"/>
      <c r="H35" s="102"/>
      <c r="I35" s="102"/>
      <c r="J35" s="103"/>
      <c r="K35" s="46"/>
      <c r="L35" s="46"/>
      <c r="M35" s="46"/>
      <c r="N35" s="60"/>
      <c r="O35" s="60"/>
      <c r="P35" s="60"/>
      <c r="Q35" s="46"/>
    </row>
    <row r="36" spans="1:18" s="35" customFormat="1" ht="21.9" customHeight="1" x14ac:dyDescent="0.2">
      <c r="A36" s="42">
        <f t="shared" si="0"/>
        <v>44705</v>
      </c>
      <c r="B36" s="43" t="str">
        <f t="shared" si="1"/>
        <v>火</v>
      </c>
      <c r="C36" s="44"/>
      <c r="D36" s="101"/>
      <c r="E36" s="102"/>
      <c r="F36" s="102"/>
      <c r="G36" s="102"/>
      <c r="H36" s="102"/>
      <c r="I36" s="102"/>
      <c r="J36" s="103"/>
      <c r="K36" s="45"/>
      <c r="L36" s="45"/>
      <c r="M36" s="45"/>
      <c r="N36" s="60"/>
      <c r="O36" s="60"/>
      <c r="P36" s="60"/>
      <c r="Q36" s="46"/>
    </row>
    <row r="37" spans="1:18" s="35" customFormat="1" ht="21.9" customHeight="1" x14ac:dyDescent="0.2">
      <c r="A37" s="42">
        <f t="shared" si="0"/>
        <v>44706</v>
      </c>
      <c r="B37" s="43" t="str">
        <f t="shared" si="1"/>
        <v>水</v>
      </c>
      <c r="C37" s="44"/>
      <c r="D37" s="101"/>
      <c r="E37" s="102"/>
      <c r="F37" s="102"/>
      <c r="G37" s="102"/>
      <c r="H37" s="102"/>
      <c r="I37" s="102"/>
      <c r="J37" s="103"/>
      <c r="K37" s="45"/>
      <c r="L37" s="45"/>
      <c r="M37" s="45"/>
      <c r="N37" s="60"/>
      <c r="O37" s="60"/>
      <c r="P37" s="60"/>
      <c r="Q37" s="46"/>
    </row>
    <row r="38" spans="1:18" s="35" customFormat="1" ht="21.9" customHeight="1" x14ac:dyDescent="0.2">
      <c r="A38" s="42">
        <f t="shared" si="0"/>
        <v>44707</v>
      </c>
      <c r="B38" s="43" t="str">
        <f t="shared" si="1"/>
        <v>木</v>
      </c>
      <c r="C38" s="44"/>
      <c r="D38" s="101"/>
      <c r="E38" s="102"/>
      <c r="F38" s="102"/>
      <c r="G38" s="102"/>
      <c r="H38" s="102"/>
      <c r="I38" s="102"/>
      <c r="J38" s="103"/>
      <c r="K38" s="45"/>
      <c r="L38" s="45"/>
      <c r="M38" s="45"/>
      <c r="N38" s="60"/>
      <c r="O38" s="60"/>
      <c r="P38" s="60"/>
      <c r="Q38" s="46"/>
    </row>
    <row r="39" spans="1:18" s="35" customFormat="1" ht="21.9" customHeight="1" x14ac:dyDescent="0.2">
      <c r="A39" s="42">
        <f t="shared" si="0"/>
        <v>44708</v>
      </c>
      <c r="B39" s="43" t="str">
        <f t="shared" si="1"/>
        <v>金</v>
      </c>
      <c r="C39" s="44"/>
      <c r="D39" s="101"/>
      <c r="E39" s="102"/>
      <c r="F39" s="102"/>
      <c r="G39" s="102"/>
      <c r="H39" s="102"/>
      <c r="I39" s="102"/>
      <c r="J39" s="103"/>
      <c r="K39" s="45"/>
      <c r="L39" s="45"/>
      <c r="M39" s="45"/>
      <c r="N39" s="60"/>
      <c r="O39" s="60"/>
      <c r="P39" s="60"/>
      <c r="Q39" s="46"/>
    </row>
    <row r="40" spans="1:18" s="35" customFormat="1" ht="21.9" customHeight="1" x14ac:dyDescent="0.2">
      <c r="A40" s="42">
        <f>IF(DAY(DATE($A$3,$C$3,ROW()-12))=ROW()-12, DATE($A$3,$C$3,ROW()-12), "")</f>
        <v>44709</v>
      </c>
      <c r="B40" s="43" t="str">
        <f t="shared" si="1"/>
        <v>土</v>
      </c>
      <c r="C40" s="44"/>
      <c r="D40" s="101"/>
      <c r="E40" s="102"/>
      <c r="F40" s="102"/>
      <c r="G40" s="102"/>
      <c r="H40" s="102"/>
      <c r="I40" s="102"/>
      <c r="J40" s="103"/>
      <c r="K40" s="45"/>
      <c r="L40" s="45"/>
      <c r="M40" s="45"/>
      <c r="N40" s="60"/>
      <c r="O40" s="60"/>
      <c r="P40" s="60"/>
      <c r="Q40" s="46"/>
    </row>
    <row r="41" spans="1:18" s="35" customFormat="1" ht="21.9" customHeight="1" x14ac:dyDescent="0.2">
      <c r="A41" s="42">
        <f>IF(DAY(DATE($A$3,$C$3,ROW()-12))=ROW()-12, DATE($A$3,$C$3,ROW()-12), "")</f>
        <v>44710</v>
      </c>
      <c r="B41" s="43" t="str">
        <f t="shared" si="1"/>
        <v>日</v>
      </c>
      <c r="C41" s="44"/>
      <c r="D41" s="101"/>
      <c r="E41" s="102"/>
      <c r="F41" s="102"/>
      <c r="G41" s="102"/>
      <c r="H41" s="102"/>
      <c r="I41" s="102"/>
      <c r="J41" s="103"/>
      <c r="K41" s="46"/>
      <c r="L41" s="46"/>
      <c r="M41" s="46"/>
      <c r="N41" s="60"/>
      <c r="O41" s="60"/>
      <c r="P41" s="60"/>
      <c r="Q41" s="46"/>
    </row>
    <row r="42" spans="1:18" s="35" customFormat="1" ht="21.9" customHeight="1" x14ac:dyDescent="0.2">
      <c r="A42" s="42">
        <f t="shared" ref="A42:A43" si="2">IF(DAY(DATE($A$3,$C$3,ROW()-12))=ROW()-12, DATE($A$3,$C$3,ROW()-12), "")</f>
        <v>44711</v>
      </c>
      <c r="B42" s="43" t="str">
        <f t="shared" si="1"/>
        <v>月</v>
      </c>
      <c r="C42" s="44"/>
      <c r="D42" s="101"/>
      <c r="E42" s="102"/>
      <c r="F42" s="102"/>
      <c r="G42" s="102"/>
      <c r="H42" s="102"/>
      <c r="I42" s="102"/>
      <c r="J42" s="103"/>
      <c r="K42" s="46"/>
      <c r="L42" s="46"/>
      <c r="M42" s="46"/>
      <c r="N42" s="60"/>
      <c r="O42" s="60"/>
      <c r="P42" s="60"/>
      <c r="Q42" s="46"/>
    </row>
    <row r="43" spans="1:18" s="35" customFormat="1" ht="21.9" customHeight="1" x14ac:dyDescent="0.2">
      <c r="A43" s="42">
        <f t="shared" si="2"/>
        <v>44712</v>
      </c>
      <c r="B43" s="43" t="str">
        <f t="shared" si="1"/>
        <v>火</v>
      </c>
      <c r="C43" s="44"/>
      <c r="D43" s="101"/>
      <c r="E43" s="102"/>
      <c r="F43" s="102"/>
      <c r="G43" s="102"/>
      <c r="H43" s="102"/>
      <c r="I43" s="102"/>
      <c r="J43" s="103"/>
      <c r="K43" s="46"/>
      <c r="L43" s="46"/>
      <c r="M43" s="46"/>
      <c r="N43" s="60"/>
      <c r="O43" s="60"/>
      <c r="P43" s="60"/>
      <c r="Q43" s="46"/>
      <c r="R43" s="48"/>
    </row>
    <row r="44" spans="1:18" s="35" customFormat="1" ht="13.5" customHeight="1" x14ac:dyDescent="0.2">
      <c r="A44" s="34"/>
      <c r="B44" s="34"/>
      <c r="C44" s="34"/>
      <c r="D44" s="36"/>
      <c r="E44" s="49"/>
      <c r="F44" s="50"/>
      <c r="H44" s="36"/>
      <c r="I44" s="49"/>
      <c r="J44" s="50"/>
      <c r="L44" s="50"/>
      <c r="N44" s="49"/>
      <c r="O44" s="49"/>
      <c r="P44" s="49"/>
    </row>
    <row r="45" spans="1:18" s="35" customFormat="1" ht="18" customHeight="1" x14ac:dyDescent="0.2">
      <c r="A45" s="104"/>
      <c r="B45" s="105"/>
      <c r="C45" s="98" t="s">
        <v>25</v>
      </c>
      <c r="D45" s="99"/>
      <c r="E45" s="100"/>
      <c r="F45" s="98" t="s">
        <v>26</v>
      </c>
      <c r="G45" s="99"/>
      <c r="H45" s="100"/>
      <c r="I45" s="98" t="s">
        <v>27</v>
      </c>
      <c r="J45" s="99"/>
      <c r="K45" s="99"/>
      <c r="L45" s="100"/>
      <c r="M45" s="98" t="s">
        <v>28</v>
      </c>
      <c r="N45" s="99"/>
      <c r="O45" s="99"/>
      <c r="P45" s="99"/>
      <c r="Q45" s="100"/>
    </row>
    <row r="46" spans="1:18" s="35" customFormat="1" ht="18" customHeight="1" x14ac:dyDescent="0.2">
      <c r="A46" s="89" t="s">
        <v>7</v>
      </c>
      <c r="B46" s="90"/>
      <c r="C46" s="95"/>
      <c r="D46" s="97"/>
      <c r="E46" s="51" t="s">
        <v>29</v>
      </c>
      <c r="F46" s="127"/>
      <c r="G46" s="97"/>
      <c r="H46" s="51" t="s">
        <v>30</v>
      </c>
      <c r="I46" s="95"/>
      <c r="J46" s="96"/>
      <c r="K46" s="96"/>
      <c r="L46" s="52" t="s">
        <v>29</v>
      </c>
      <c r="M46" s="95"/>
      <c r="N46" s="96"/>
      <c r="O46" s="96"/>
      <c r="P46" s="96"/>
      <c r="Q46" s="51" t="s">
        <v>29</v>
      </c>
    </row>
    <row r="47" spans="1:18" s="35" customFormat="1" ht="18" customHeight="1" outlineLevel="1" x14ac:dyDescent="0.2">
      <c r="A47" s="89" t="s">
        <v>31</v>
      </c>
      <c r="B47" s="90"/>
      <c r="C47" s="91"/>
      <c r="D47" s="92"/>
      <c r="E47" s="51" t="s">
        <v>29</v>
      </c>
      <c r="F47" s="127"/>
      <c r="G47" s="97"/>
      <c r="H47" s="51" t="s">
        <v>30</v>
      </c>
      <c r="I47" s="95"/>
      <c r="J47" s="96"/>
      <c r="K47" s="96"/>
      <c r="L47" s="52" t="s">
        <v>29</v>
      </c>
      <c r="M47" s="76"/>
      <c r="N47" s="77"/>
      <c r="O47" s="77"/>
      <c r="P47" s="77"/>
      <c r="Q47" s="78"/>
    </row>
    <row r="48" spans="1:18" s="35" customFormat="1" ht="18" customHeight="1" x14ac:dyDescent="0.2">
      <c r="A48" s="89" t="s">
        <v>8</v>
      </c>
      <c r="B48" s="90"/>
      <c r="C48" s="95"/>
      <c r="D48" s="97"/>
      <c r="E48" s="51" t="s">
        <v>29</v>
      </c>
      <c r="F48" s="127"/>
      <c r="G48" s="97"/>
      <c r="H48" s="51" t="s">
        <v>30</v>
      </c>
      <c r="I48" s="95"/>
      <c r="J48" s="96"/>
      <c r="K48" s="96"/>
      <c r="L48" s="52" t="s">
        <v>29</v>
      </c>
      <c r="M48" s="95"/>
      <c r="N48" s="96"/>
      <c r="O48" s="96"/>
      <c r="P48" s="96"/>
      <c r="Q48" s="51" t="s">
        <v>29</v>
      </c>
    </row>
    <row r="49" spans="1:17" s="35" customFormat="1" ht="18" customHeight="1" outlineLevel="1" x14ac:dyDescent="0.2">
      <c r="A49" s="89" t="s">
        <v>32</v>
      </c>
      <c r="B49" s="90"/>
      <c r="C49" s="91"/>
      <c r="D49" s="92"/>
      <c r="E49" s="51" t="s">
        <v>29</v>
      </c>
      <c r="F49" s="127"/>
      <c r="G49" s="97"/>
      <c r="H49" s="51" t="s">
        <v>30</v>
      </c>
      <c r="I49" s="95"/>
      <c r="J49" s="96"/>
      <c r="K49" s="96"/>
      <c r="L49" s="52" t="s">
        <v>29</v>
      </c>
      <c r="M49" s="76"/>
      <c r="N49" s="77"/>
      <c r="O49" s="77"/>
      <c r="P49" s="77"/>
      <c r="Q49" s="78"/>
    </row>
    <row r="50" spans="1:17" s="35" customFormat="1" ht="18" customHeight="1" x14ac:dyDescent="0.2">
      <c r="A50" s="89" t="s">
        <v>9</v>
      </c>
      <c r="B50" s="90"/>
      <c r="C50" s="95"/>
      <c r="D50" s="97"/>
      <c r="E50" s="51" t="s">
        <v>29</v>
      </c>
      <c r="F50" s="127"/>
      <c r="G50" s="97"/>
      <c r="H50" s="51" t="s">
        <v>30</v>
      </c>
      <c r="I50" s="95"/>
      <c r="J50" s="96"/>
      <c r="K50" s="96"/>
      <c r="L50" s="52" t="s">
        <v>29</v>
      </c>
      <c r="M50" s="95"/>
      <c r="N50" s="96"/>
      <c r="O50" s="96"/>
      <c r="P50" s="96"/>
      <c r="Q50" s="51" t="s">
        <v>29</v>
      </c>
    </row>
    <row r="51" spans="1:17" s="35" customFormat="1" ht="18" customHeight="1" outlineLevel="1" x14ac:dyDescent="0.2">
      <c r="A51" s="89" t="s">
        <v>33</v>
      </c>
      <c r="B51" s="90"/>
      <c r="C51" s="91"/>
      <c r="D51" s="92"/>
      <c r="E51" s="51" t="s">
        <v>29</v>
      </c>
      <c r="F51" s="127"/>
      <c r="G51" s="97"/>
      <c r="H51" s="51" t="s">
        <v>30</v>
      </c>
      <c r="I51" s="95"/>
      <c r="J51" s="96"/>
      <c r="K51" s="96"/>
      <c r="L51" s="52" t="s">
        <v>29</v>
      </c>
      <c r="M51" s="76"/>
      <c r="N51" s="77"/>
      <c r="O51" s="77"/>
      <c r="P51" s="77"/>
      <c r="Q51" s="78"/>
    </row>
    <row r="52" spans="1:17" s="35" customFormat="1" ht="18" customHeight="1" x14ac:dyDescent="0.2">
      <c r="A52" s="89" t="s">
        <v>10</v>
      </c>
      <c r="B52" s="90"/>
      <c r="C52" s="95"/>
      <c r="D52" s="97"/>
      <c r="E52" s="51" t="s">
        <v>29</v>
      </c>
      <c r="F52" s="127"/>
      <c r="G52" s="97"/>
      <c r="H52" s="51" t="s">
        <v>30</v>
      </c>
      <c r="I52" s="95"/>
      <c r="J52" s="96"/>
      <c r="K52" s="96"/>
      <c r="L52" s="52" t="s">
        <v>29</v>
      </c>
      <c r="M52" s="95"/>
      <c r="N52" s="96"/>
      <c r="O52" s="96"/>
      <c r="P52" s="96"/>
      <c r="Q52" s="51" t="s">
        <v>29</v>
      </c>
    </row>
    <row r="53" spans="1:17" s="35" customFormat="1" ht="18" customHeight="1" outlineLevel="1" x14ac:dyDescent="0.2">
      <c r="A53" s="89" t="s">
        <v>34</v>
      </c>
      <c r="B53" s="90"/>
      <c r="C53" s="91"/>
      <c r="D53" s="92"/>
      <c r="E53" s="51" t="s">
        <v>29</v>
      </c>
      <c r="F53" s="127"/>
      <c r="G53" s="97"/>
      <c r="H53" s="51" t="s">
        <v>30</v>
      </c>
      <c r="I53" s="95"/>
      <c r="J53" s="96"/>
      <c r="K53" s="96"/>
      <c r="L53" s="52" t="s">
        <v>29</v>
      </c>
      <c r="M53" s="76"/>
      <c r="N53" s="77"/>
      <c r="O53" s="77"/>
      <c r="P53" s="77"/>
      <c r="Q53" s="78"/>
    </row>
    <row r="54" spans="1:17" s="35" customFormat="1" ht="18" customHeight="1" x14ac:dyDescent="0.2">
      <c r="A54" s="89" t="s">
        <v>11</v>
      </c>
      <c r="B54" s="90"/>
      <c r="C54" s="95"/>
      <c r="D54" s="97"/>
      <c r="E54" s="51" t="s">
        <v>29</v>
      </c>
      <c r="F54" s="127"/>
      <c r="G54" s="97"/>
      <c r="H54" s="51" t="s">
        <v>30</v>
      </c>
      <c r="I54" s="95"/>
      <c r="J54" s="96"/>
      <c r="K54" s="96"/>
      <c r="L54" s="52" t="s">
        <v>29</v>
      </c>
      <c r="M54" s="95"/>
      <c r="N54" s="96"/>
      <c r="O54" s="96"/>
      <c r="P54" s="96"/>
      <c r="Q54" s="51" t="s">
        <v>29</v>
      </c>
    </row>
    <row r="55" spans="1:17" s="35" customFormat="1" ht="18" customHeight="1" outlineLevel="1" thickBot="1" x14ac:dyDescent="0.25">
      <c r="A55" s="68" t="s">
        <v>35</v>
      </c>
      <c r="B55" s="69"/>
      <c r="C55" s="70"/>
      <c r="D55" s="71"/>
      <c r="E55" s="53" t="s">
        <v>29</v>
      </c>
      <c r="F55" s="125"/>
      <c r="G55" s="126"/>
      <c r="H55" s="53" t="s">
        <v>30</v>
      </c>
      <c r="I55" s="74"/>
      <c r="J55" s="75"/>
      <c r="K55" s="75"/>
      <c r="L55" s="54" t="s">
        <v>29</v>
      </c>
      <c r="M55" s="76"/>
      <c r="N55" s="77"/>
      <c r="O55" s="77"/>
      <c r="P55" s="77"/>
      <c r="Q55" s="78"/>
    </row>
    <row r="56" spans="1:17" s="35" customFormat="1" ht="18" customHeight="1" thickTop="1" x14ac:dyDescent="0.2">
      <c r="A56" s="79" t="s">
        <v>27</v>
      </c>
      <c r="B56" s="80"/>
      <c r="C56" s="81"/>
      <c r="D56" s="82"/>
      <c r="E56" s="83"/>
      <c r="F56" s="84"/>
      <c r="G56" s="85"/>
      <c r="H56" s="55" t="s">
        <v>30</v>
      </c>
      <c r="I56" s="86"/>
      <c r="J56" s="87"/>
      <c r="K56" s="87"/>
      <c r="L56" s="56" t="s">
        <v>29</v>
      </c>
      <c r="M56" s="86">
        <f>M46+M48+M50+M52+M54</f>
        <v>0</v>
      </c>
      <c r="N56" s="88"/>
      <c r="O56" s="88"/>
      <c r="P56" s="88"/>
      <c r="Q56" s="55" t="s">
        <v>29</v>
      </c>
    </row>
    <row r="57" spans="1:17" s="35" customFormat="1" x14ac:dyDescent="0.2">
      <c r="A57" s="34"/>
      <c r="B57" s="34"/>
      <c r="C57" s="34"/>
      <c r="D57" s="36"/>
      <c r="E57" s="49"/>
      <c r="G57" s="34"/>
      <c r="H57" s="36"/>
      <c r="I57" s="49"/>
      <c r="K57" s="34"/>
      <c r="L57" s="34"/>
      <c r="M57" s="34"/>
      <c r="N57" s="34"/>
      <c r="O57" s="34"/>
      <c r="P57" s="34"/>
    </row>
    <row r="58" spans="1:17" s="35" customFormat="1" ht="20.100000000000001" customHeight="1" x14ac:dyDescent="0.2">
      <c r="A58" s="49" t="s">
        <v>36</v>
      </c>
      <c r="B58" s="34"/>
      <c r="C58" s="34"/>
      <c r="D58" s="36"/>
      <c r="E58" s="49"/>
      <c r="G58" s="49"/>
      <c r="H58" s="36"/>
      <c r="I58" s="49"/>
      <c r="K58" s="49"/>
      <c r="L58" s="34"/>
      <c r="M58" s="34"/>
      <c r="N58" s="34"/>
      <c r="O58" s="34"/>
      <c r="P58" s="34"/>
    </row>
    <row r="59" spans="1:17" s="35" customFormat="1" ht="20.100000000000001" customHeight="1" x14ac:dyDescent="0.2">
      <c r="A59" s="34"/>
      <c r="B59" s="34"/>
      <c r="C59" s="34"/>
      <c r="D59" s="57" t="s">
        <v>37</v>
      </c>
      <c r="E59" s="57"/>
      <c r="F59" s="58"/>
      <c r="G59" s="59"/>
      <c r="H59" s="57"/>
      <c r="I59" s="57"/>
      <c r="J59" s="58"/>
      <c r="K59" s="59"/>
      <c r="L59" s="34"/>
      <c r="M59" s="34"/>
      <c r="N59" s="34"/>
      <c r="O59" s="34"/>
      <c r="P59" s="34"/>
    </row>
  </sheetData>
  <mergeCells count="131">
    <mergeCell ref="A2:Q2"/>
    <mergeCell ref="A4:B4"/>
    <mergeCell ref="C4:E4"/>
    <mergeCell ref="F4:H4"/>
    <mergeCell ref="I4:L4"/>
    <mergeCell ref="M4:Q4"/>
    <mergeCell ref="A5:B5"/>
    <mergeCell ref="C5:E5"/>
    <mergeCell ref="F5:H5"/>
    <mergeCell ref="I5:L5"/>
    <mergeCell ref="M5:Q5"/>
    <mergeCell ref="A6:B6"/>
    <mergeCell ref="C6:E6"/>
    <mergeCell ref="F6:H6"/>
    <mergeCell ref="I6:L6"/>
    <mergeCell ref="M6:Q6"/>
    <mergeCell ref="A7:B7"/>
    <mergeCell ref="C7:E7"/>
    <mergeCell ref="F7:H7"/>
    <mergeCell ref="I7:L7"/>
    <mergeCell ref="M7:Q7"/>
    <mergeCell ref="A8:B8"/>
    <mergeCell ref="C8:E8"/>
    <mergeCell ref="F8:H8"/>
    <mergeCell ref="I8:L8"/>
    <mergeCell ref="M8:Q8"/>
    <mergeCell ref="L11:L12"/>
    <mergeCell ref="M11:M12"/>
    <mergeCell ref="N11:P11"/>
    <mergeCell ref="Q11:Q12"/>
    <mergeCell ref="D13:J13"/>
    <mergeCell ref="D14:J14"/>
    <mergeCell ref="A9:B9"/>
    <mergeCell ref="C9:E9"/>
    <mergeCell ref="F9:H9"/>
    <mergeCell ref="I9:L9"/>
    <mergeCell ref="M9:Q9"/>
    <mergeCell ref="A11:A12"/>
    <mergeCell ref="B11:B12"/>
    <mergeCell ref="C11:C12"/>
    <mergeCell ref="D11:J12"/>
    <mergeCell ref="K11:K12"/>
    <mergeCell ref="D21:J21"/>
    <mergeCell ref="D22:J22"/>
    <mergeCell ref="D23:J23"/>
    <mergeCell ref="D24:J24"/>
    <mergeCell ref="D25:J25"/>
    <mergeCell ref="D26:J26"/>
    <mergeCell ref="D15:J15"/>
    <mergeCell ref="D16:J16"/>
    <mergeCell ref="D17:J17"/>
    <mergeCell ref="D18:J18"/>
    <mergeCell ref="D19:J19"/>
    <mergeCell ref="D20:J20"/>
    <mergeCell ref="D33:J33"/>
    <mergeCell ref="D34:J34"/>
    <mergeCell ref="D35:J35"/>
    <mergeCell ref="D36:J36"/>
    <mergeCell ref="D37:J37"/>
    <mergeCell ref="D38:J38"/>
    <mergeCell ref="D27:J27"/>
    <mergeCell ref="D28:J28"/>
    <mergeCell ref="D29:J29"/>
    <mergeCell ref="D30:J30"/>
    <mergeCell ref="D31:J31"/>
    <mergeCell ref="D32:J32"/>
    <mergeCell ref="M45:Q45"/>
    <mergeCell ref="A46:B46"/>
    <mergeCell ref="C46:D46"/>
    <mergeCell ref="F46:G46"/>
    <mergeCell ref="I46:K46"/>
    <mergeCell ref="M46:P46"/>
    <mergeCell ref="D39:J39"/>
    <mergeCell ref="D40:J40"/>
    <mergeCell ref="D41:J41"/>
    <mergeCell ref="D42:J42"/>
    <mergeCell ref="D43:J43"/>
    <mergeCell ref="A45:B45"/>
    <mergeCell ref="C45:E45"/>
    <mergeCell ref="F45:H45"/>
    <mergeCell ref="I45:L45"/>
    <mergeCell ref="A47:B47"/>
    <mergeCell ref="C47:D47"/>
    <mergeCell ref="F47:G47"/>
    <mergeCell ref="I47:K47"/>
    <mergeCell ref="M47:Q47"/>
    <mergeCell ref="A48:B48"/>
    <mergeCell ref="C48:D48"/>
    <mergeCell ref="F48:G48"/>
    <mergeCell ref="I48:K48"/>
    <mergeCell ref="M48:P48"/>
    <mergeCell ref="A49:B49"/>
    <mergeCell ref="C49:D49"/>
    <mergeCell ref="F49:G49"/>
    <mergeCell ref="I49:K49"/>
    <mergeCell ref="M49:Q49"/>
    <mergeCell ref="A50:B50"/>
    <mergeCell ref="C50:D50"/>
    <mergeCell ref="F50:G50"/>
    <mergeCell ref="I50:K50"/>
    <mergeCell ref="M50:P50"/>
    <mergeCell ref="A51:B51"/>
    <mergeCell ref="C51:D51"/>
    <mergeCell ref="F51:G51"/>
    <mergeCell ref="I51:K51"/>
    <mergeCell ref="M51:Q51"/>
    <mergeCell ref="A52:B52"/>
    <mergeCell ref="C52:D52"/>
    <mergeCell ref="F52:G52"/>
    <mergeCell ref="I52:K52"/>
    <mergeCell ref="M52:P52"/>
    <mergeCell ref="A53:B53"/>
    <mergeCell ref="C53:D53"/>
    <mergeCell ref="F53:G53"/>
    <mergeCell ref="I53:K53"/>
    <mergeCell ref="M53:Q53"/>
    <mergeCell ref="A54:B54"/>
    <mergeCell ref="C54:D54"/>
    <mergeCell ref="F54:G54"/>
    <mergeCell ref="I54:K54"/>
    <mergeCell ref="M54:P54"/>
    <mergeCell ref="A55:B55"/>
    <mergeCell ref="C55:D55"/>
    <mergeCell ref="F55:G55"/>
    <mergeCell ref="I55:K55"/>
    <mergeCell ref="M55:Q55"/>
    <mergeCell ref="A56:B56"/>
    <mergeCell ref="C56:E56"/>
    <mergeCell ref="F56:G56"/>
    <mergeCell ref="I56:K56"/>
    <mergeCell ref="M56:P56"/>
  </mergeCells>
  <phoneticPr fontId="3"/>
  <conditionalFormatting sqref="L46">
    <cfRule type="cellIs" dxfId="17" priority="10" operator="equal">
      <formula>0</formula>
    </cfRule>
  </conditionalFormatting>
  <conditionalFormatting sqref="L56">
    <cfRule type="cellIs" dxfId="16" priority="7" operator="equal">
      <formula>0</formula>
    </cfRule>
  </conditionalFormatting>
  <conditionalFormatting sqref="L48 L50 L52 L54">
    <cfRule type="cellIs" dxfId="15" priority="6" operator="equal">
      <formula>0</formula>
    </cfRule>
  </conditionalFormatting>
  <conditionalFormatting sqref="L47">
    <cfRule type="cellIs" dxfId="14" priority="5" operator="equal">
      <formula>0</formula>
    </cfRule>
  </conditionalFormatting>
  <conditionalFormatting sqref="L49">
    <cfRule type="cellIs" dxfId="13" priority="4" operator="equal">
      <formula>0</formula>
    </cfRule>
  </conditionalFormatting>
  <conditionalFormatting sqref="L51">
    <cfRule type="cellIs" dxfId="12" priority="3" operator="equal">
      <formula>0</formula>
    </cfRule>
  </conditionalFormatting>
  <conditionalFormatting sqref="L53">
    <cfRule type="cellIs" dxfId="11" priority="2" operator="equal">
      <formula>0</formula>
    </cfRule>
  </conditionalFormatting>
  <conditionalFormatting sqref="L55">
    <cfRule type="cellIs" dxfId="10" priority="1" operator="equal">
      <formula>0</formula>
    </cfRule>
  </conditionalFormatting>
  <printOptions horizontalCentered="1"/>
  <pageMargins left="0.19685039370078741" right="0.19685039370078741" top="0.19685039370078741" bottom="0.19685039370078741" header="0.39370078740157483" footer="0.39370078740157483"/>
  <pageSetup paperSize="9" scale="83" firstPageNumber="84" orientation="portrait" useFirstPageNumber="1" r:id="rId1"/>
  <headerFooter alignWithMargins="0"/>
  <rowBreaks count="1" manualBreakCount="1">
    <brk id="45" max="14" man="1"/>
  </rowBreaks>
  <colBreaks count="1" manualBreakCount="1">
    <brk id="8" min="1" max="5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F534A-C141-48BE-9BC5-86604F13EFD5}">
  <sheetPr>
    <pageSetUpPr fitToPage="1"/>
  </sheetPr>
  <dimension ref="A1:X59"/>
  <sheetViews>
    <sheetView tabSelected="1" zoomScale="80" zoomScaleNormal="80" zoomScaleSheetLayoutView="100" workbookViewId="0"/>
  </sheetViews>
  <sheetFormatPr defaultColWidth="9" defaultRowHeight="19.2" outlineLevelRow="1" x14ac:dyDescent="0.55000000000000004"/>
  <cols>
    <col min="1" max="17" width="6.6640625" style="1" customWidth="1"/>
    <col min="18" max="18" width="9" style="1"/>
    <col min="19" max="19" width="3.44140625" style="62" customWidth="1"/>
    <col min="20" max="20" width="9" style="61"/>
    <col min="21" max="16384" width="9" style="1"/>
  </cols>
  <sheetData>
    <row r="1" spans="1:23" x14ac:dyDescent="0.55000000000000004">
      <c r="Q1" s="2"/>
    </row>
    <row r="2" spans="1:23" ht="19.5" customHeight="1" x14ac:dyDescent="0.55000000000000004">
      <c r="A2" s="179" t="s">
        <v>0</v>
      </c>
      <c r="B2" s="180"/>
      <c r="C2" s="180"/>
      <c r="D2" s="180"/>
      <c r="E2" s="180"/>
      <c r="F2" s="180"/>
      <c r="G2" s="180"/>
      <c r="H2" s="180"/>
      <c r="I2" s="180"/>
      <c r="J2" s="180"/>
      <c r="K2" s="180"/>
      <c r="L2" s="180"/>
      <c r="M2" s="180"/>
      <c r="N2" s="180"/>
      <c r="O2" s="180"/>
      <c r="P2" s="180"/>
      <c r="Q2" s="180"/>
    </row>
    <row r="3" spans="1:23" ht="19.5" customHeight="1" x14ac:dyDescent="0.55000000000000004">
      <c r="A3" s="3">
        <v>2022</v>
      </c>
      <c r="B3" s="4" t="s">
        <v>1</v>
      </c>
      <c r="C3" s="4">
        <v>5</v>
      </c>
      <c r="D3" s="4" t="s">
        <v>2</v>
      </c>
      <c r="E3" s="4"/>
      <c r="F3" s="4"/>
      <c r="G3" s="4"/>
      <c r="H3" s="4"/>
      <c r="I3" s="4"/>
      <c r="J3" s="4"/>
      <c r="K3" s="4"/>
      <c r="L3" s="4"/>
      <c r="M3" s="4"/>
      <c r="N3" s="4"/>
      <c r="O3" s="4"/>
      <c r="P3" s="4"/>
      <c r="Q3" s="4"/>
    </row>
    <row r="4" spans="1:23" s="5" customFormat="1" ht="18.75" customHeight="1" x14ac:dyDescent="0.55000000000000004">
      <c r="A4" s="161"/>
      <c r="B4" s="162"/>
      <c r="C4" s="181" t="s">
        <v>3</v>
      </c>
      <c r="D4" s="159"/>
      <c r="E4" s="160"/>
      <c r="F4" s="181" t="s">
        <v>4</v>
      </c>
      <c r="G4" s="159"/>
      <c r="H4" s="160"/>
      <c r="I4" s="155" t="s">
        <v>5</v>
      </c>
      <c r="J4" s="156"/>
      <c r="K4" s="156"/>
      <c r="L4" s="157"/>
      <c r="M4" s="155" t="s">
        <v>6</v>
      </c>
      <c r="N4" s="156"/>
      <c r="O4" s="156"/>
      <c r="P4" s="156"/>
      <c r="Q4" s="157"/>
      <c r="S4" s="62" t="s">
        <v>38</v>
      </c>
      <c r="T4" s="61" t="s">
        <v>39</v>
      </c>
    </row>
    <row r="5" spans="1:23" s="5" customFormat="1" ht="18.75" customHeight="1" x14ac:dyDescent="0.55000000000000004">
      <c r="A5" s="149" t="s">
        <v>7</v>
      </c>
      <c r="B5" s="150"/>
      <c r="C5" s="149"/>
      <c r="D5" s="163"/>
      <c r="E5" s="164"/>
      <c r="F5" s="149"/>
      <c r="G5" s="163"/>
      <c r="H5" s="164"/>
      <c r="I5" s="165"/>
      <c r="J5" s="163"/>
      <c r="K5" s="163"/>
      <c r="L5" s="164"/>
      <c r="M5" s="149"/>
      <c r="N5" s="163"/>
      <c r="O5" s="163"/>
      <c r="P5" s="163"/>
      <c r="Q5" s="164"/>
      <c r="S5" s="62"/>
      <c r="T5" s="61" t="s">
        <v>40</v>
      </c>
    </row>
    <row r="6" spans="1:23" s="5" customFormat="1" ht="18.75" customHeight="1" x14ac:dyDescent="0.55000000000000004">
      <c r="A6" s="149" t="s">
        <v>8</v>
      </c>
      <c r="B6" s="150"/>
      <c r="C6" s="149"/>
      <c r="D6" s="163"/>
      <c r="E6" s="164"/>
      <c r="F6" s="149"/>
      <c r="G6" s="163"/>
      <c r="H6" s="164"/>
      <c r="I6" s="165"/>
      <c r="J6" s="163"/>
      <c r="K6" s="163"/>
      <c r="L6" s="164"/>
      <c r="M6" s="149"/>
      <c r="N6" s="163"/>
      <c r="O6" s="163"/>
      <c r="P6" s="163"/>
      <c r="Q6" s="164"/>
      <c r="S6" s="62" t="s">
        <v>41</v>
      </c>
      <c r="T6" s="61" t="s">
        <v>42</v>
      </c>
    </row>
    <row r="7" spans="1:23" s="5" customFormat="1" ht="18.75" customHeight="1" x14ac:dyDescent="0.55000000000000004">
      <c r="A7" s="149" t="s">
        <v>9</v>
      </c>
      <c r="B7" s="150"/>
      <c r="C7" s="149"/>
      <c r="D7" s="163"/>
      <c r="E7" s="164"/>
      <c r="F7" s="149"/>
      <c r="G7" s="163"/>
      <c r="H7" s="164"/>
      <c r="I7" s="165"/>
      <c r="J7" s="163"/>
      <c r="K7" s="163"/>
      <c r="L7" s="164"/>
      <c r="M7" s="149"/>
      <c r="N7" s="163"/>
      <c r="O7" s="163"/>
      <c r="P7" s="163"/>
      <c r="Q7" s="164"/>
      <c r="S7" s="62"/>
      <c r="T7" s="61"/>
    </row>
    <row r="8" spans="1:23" s="5" customFormat="1" ht="18.75" customHeight="1" x14ac:dyDescent="0.55000000000000004">
      <c r="A8" s="149" t="s">
        <v>10</v>
      </c>
      <c r="B8" s="150"/>
      <c r="C8" s="149"/>
      <c r="D8" s="163"/>
      <c r="E8" s="164"/>
      <c r="F8" s="149"/>
      <c r="G8" s="163"/>
      <c r="H8" s="164"/>
      <c r="I8" s="165"/>
      <c r="J8" s="163"/>
      <c r="K8" s="163"/>
      <c r="L8" s="164"/>
      <c r="M8" s="149"/>
      <c r="N8" s="163"/>
      <c r="O8" s="163"/>
      <c r="P8" s="163"/>
      <c r="Q8" s="164"/>
      <c r="S8" s="62" t="s">
        <v>43</v>
      </c>
      <c r="T8" s="61" t="s">
        <v>44</v>
      </c>
    </row>
    <row r="9" spans="1:23" s="5" customFormat="1" ht="18.75" customHeight="1" x14ac:dyDescent="0.55000000000000004">
      <c r="A9" s="149" t="s">
        <v>11</v>
      </c>
      <c r="B9" s="150"/>
      <c r="C9" s="149"/>
      <c r="D9" s="163"/>
      <c r="E9" s="164"/>
      <c r="F9" s="149"/>
      <c r="G9" s="163"/>
      <c r="H9" s="164"/>
      <c r="I9" s="165"/>
      <c r="J9" s="163"/>
      <c r="K9" s="163"/>
      <c r="L9" s="164"/>
      <c r="M9" s="149"/>
      <c r="N9" s="163"/>
      <c r="O9" s="163"/>
      <c r="P9" s="163"/>
      <c r="Q9" s="164"/>
      <c r="S9" s="62"/>
      <c r="T9" s="61"/>
    </row>
    <row r="10" spans="1:23" s="5" customFormat="1" ht="17.25" customHeight="1" x14ac:dyDescent="0.55000000000000004">
      <c r="A10" s="3"/>
      <c r="B10" s="6"/>
      <c r="C10" s="6"/>
      <c r="D10" s="7"/>
      <c r="E10" s="7"/>
      <c r="G10" s="8"/>
      <c r="H10" s="7"/>
      <c r="I10" s="7"/>
      <c r="K10" s="8"/>
      <c r="L10" s="8"/>
      <c r="M10" s="8"/>
      <c r="N10" s="8"/>
      <c r="Q10" s="6"/>
      <c r="S10" s="63" t="s">
        <v>45</v>
      </c>
      <c r="T10" s="61" t="s">
        <v>46</v>
      </c>
    </row>
    <row r="11" spans="1:23" s="5" customFormat="1" ht="15" customHeight="1" x14ac:dyDescent="0.55000000000000004">
      <c r="A11" s="166" t="s">
        <v>12</v>
      </c>
      <c r="B11" s="166" t="s">
        <v>13</v>
      </c>
      <c r="C11" s="168" t="s">
        <v>14</v>
      </c>
      <c r="D11" s="170" t="s">
        <v>15</v>
      </c>
      <c r="E11" s="171"/>
      <c r="F11" s="171"/>
      <c r="G11" s="171"/>
      <c r="H11" s="171"/>
      <c r="I11" s="171"/>
      <c r="J11" s="172"/>
      <c r="K11" s="168" t="s">
        <v>73</v>
      </c>
      <c r="L11" s="168" t="s">
        <v>74</v>
      </c>
      <c r="M11" s="168" t="s">
        <v>16</v>
      </c>
      <c r="N11" s="176" t="s">
        <v>17</v>
      </c>
      <c r="O11" s="177"/>
      <c r="P11" s="178"/>
      <c r="Q11" s="168" t="s">
        <v>18</v>
      </c>
      <c r="S11" s="62"/>
      <c r="T11" s="66" t="s">
        <v>87</v>
      </c>
    </row>
    <row r="12" spans="1:23" s="5" customFormat="1" x14ac:dyDescent="0.55000000000000004">
      <c r="A12" s="167"/>
      <c r="B12" s="167"/>
      <c r="C12" s="169"/>
      <c r="D12" s="173"/>
      <c r="E12" s="174"/>
      <c r="F12" s="174"/>
      <c r="G12" s="174"/>
      <c r="H12" s="174"/>
      <c r="I12" s="174"/>
      <c r="J12" s="175"/>
      <c r="K12" s="169"/>
      <c r="L12" s="169"/>
      <c r="M12" s="169"/>
      <c r="N12" s="9"/>
      <c r="O12" s="10" t="s">
        <v>19</v>
      </c>
      <c r="P12" s="11" t="s">
        <v>20</v>
      </c>
      <c r="Q12" s="169"/>
      <c r="S12" s="62"/>
      <c r="T12" s="61"/>
    </row>
    <row r="13" spans="1:23" s="5" customFormat="1" ht="21.9" customHeight="1" x14ac:dyDescent="0.55000000000000004">
      <c r="A13" s="12">
        <f t="shared" ref="A13:A39" si="0">IF(DAY(DATE($A$3,$C$3,ROW()-12))=ROW()-12, DATE($A$3,$C$3,ROW()-12), "")</f>
        <v>44682</v>
      </c>
      <c r="B13" s="13" t="str">
        <f>TEXT(A13,"aaa")</f>
        <v>日</v>
      </c>
      <c r="C13" s="14"/>
      <c r="D13" s="158"/>
      <c r="E13" s="159"/>
      <c r="F13" s="159"/>
      <c r="G13" s="159"/>
      <c r="H13" s="159"/>
      <c r="I13" s="159"/>
      <c r="J13" s="160"/>
      <c r="K13" s="15"/>
      <c r="L13" s="15"/>
      <c r="M13" s="15"/>
      <c r="N13" s="16" t="str">
        <f>IFERROR(IF((L13-K13)-M13=0,"",(L13-K13)-M13)*24,"")</f>
        <v/>
      </c>
      <c r="O13" s="16" t="str">
        <f t="shared" ref="O13:O14" si="1">IFERROR(N13-P13,N13)</f>
        <v/>
      </c>
      <c r="P13" s="16" t="str">
        <f>IFERROR(IF(L13-K13-M13&gt;TIME(8,0,0),L13-K13-M13-TIME(8,0,0),"")*24,"")</f>
        <v/>
      </c>
      <c r="Q13" s="13"/>
      <c r="S13" s="67" t="s">
        <v>88</v>
      </c>
      <c r="T13" s="61"/>
      <c r="W13" s="61" t="s">
        <v>92</v>
      </c>
    </row>
    <row r="14" spans="1:23" s="5" customFormat="1" ht="21.9" customHeight="1" x14ac:dyDescent="0.55000000000000004">
      <c r="A14" s="12">
        <f t="shared" si="0"/>
        <v>44683</v>
      </c>
      <c r="B14" s="13" t="str">
        <f>TEXT(A14,"aaa")</f>
        <v>月</v>
      </c>
      <c r="C14" s="14"/>
      <c r="D14" s="158"/>
      <c r="E14" s="159"/>
      <c r="F14" s="159"/>
      <c r="G14" s="159"/>
      <c r="H14" s="159"/>
      <c r="I14" s="159"/>
      <c r="J14" s="160"/>
      <c r="K14" s="17"/>
      <c r="L14" s="17"/>
      <c r="M14" s="17"/>
      <c r="N14" s="16" t="str">
        <f t="shared" ref="N14:N43" si="2">IFERROR(IF((L14-K14)-M14=0,"",(L14-K14)-M14)*24,"")</f>
        <v/>
      </c>
      <c r="O14" s="16" t="str">
        <f t="shared" si="1"/>
        <v/>
      </c>
      <c r="P14" s="16" t="str">
        <f>IFERROR(IF(L14-K14-M14&gt;TIME(8,0,0),L14-K14-M14-TIME(8,0,0),"")*24,"")</f>
        <v/>
      </c>
      <c r="Q14" s="13"/>
      <c r="S14" s="62"/>
      <c r="T14" s="61" t="s">
        <v>89</v>
      </c>
    </row>
    <row r="15" spans="1:23" s="5" customFormat="1" ht="21.9" customHeight="1" x14ac:dyDescent="0.55000000000000004">
      <c r="A15" s="12">
        <f t="shared" si="0"/>
        <v>44684</v>
      </c>
      <c r="B15" s="13" t="str">
        <f t="shared" ref="B15:B43" si="3">TEXT(A15,"aaa")</f>
        <v>火</v>
      </c>
      <c r="C15" s="14" t="s">
        <v>21</v>
      </c>
      <c r="D15" s="158" t="s">
        <v>22</v>
      </c>
      <c r="E15" s="159"/>
      <c r="F15" s="159"/>
      <c r="G15" s="159"/>
      <c r="H15" s="159"/>
      <c r="I15" s="159"/>
      <c r="J15" s="160"/>
      <c r="K15" s="15">
        <v>0.375</v>
      </c>
      <c r="L15" s="15">
        <v>0.6875</v>
      </c>
      <c r="M15" s="15">
        <v>4.1666666666666664E-2</v>
      </c>
      <c r="N15" s="16">
        <f t="shared" si="2"/>
        <v>6.5</v>
      </c>
      <c r="O15" s="16">
        <f>IFERROR(N15-P15,N15)</f>
        <v>6.5</v>
      </c>
      <c r="P15" s="16" t="str">
        <f t="shared" ref="P15:P43" si="4">IFERROR(IF(L15-K15-M15&gt;TIME(8,0,0),L15-K15-M15-TIME(8,0,0),"")*24,"")</f>
        <v/>
      </c>
      <c r="Q15" s="18"/>
      <c r="S15" s="62"/>
      <c r="T15" s="61" t="s">
        <v>90</v>
      </c>
    </row>
    <row r="16" spans="1:23" s="5" customFormat="1" ht="21.9" customHeight="1" x14ac:dyDescent="0.55000000000000004">
      <c r="A16" s="12">
        <f t="shared" si="0"/>
        <v>44685</v>
      </c>
      <c r="B16" s="13" t="str">
        <f t="shared" si="3"/>
        <v>水</v>
      </c>
      <c r="C16" s="14" t="s">
        <v>23</v>
      </c>
      <c r="D16" s="158" t="s">
        <v>22</v>
      </c>
      <c r="E16" s="159"/>
      <c r="F16" s="159"/>
      <c r="G16" s="159"/>
      <c r="H16" s="159"/>
      <c r="I16" s="159"/>
      <c r="J16" s="160"/>
      <c r="K16" s="15">
        <v>0.375</v>
      </c>
      <c r="L16" s="15">
        <v>0.83333333333333337</v>
      </c>
      <c r="M16" s="15">
        <v>4.1666666666666664E-2</v>
      </c>
      <c r="N16" s="16">
        <f t="shared" si="2"/>
        <v>10</v>
      </c>
      <c r="O16" s="16">
        <f t="shared" ref="O16:O43" si="5">IFERROR(N16-P16,N16)</f>
        <v>7.9999999999999991</v>
      </c>
      <c r="P16" s="16">
        <f>IFERROR(IF(L16-K16-M16&gt;TIME(8,0,0),L16-K16-M16-TIME(8,0,0),"")*24,"")</f>
        <v>2.0000000000000009</v>
      </c>
      <c r="Q16" s="13"/>
      <c r="S16" s="62"/>
      <c r="T16" s="61" t="s">
        <v>91</v>
      </c>
    </row>
    <row r="17" spans="1:20" s="5" customFormat="1" ht="21.9" customHeight="1" x14ac:dyDescent="0.55000000000000004">
      <c r="A17" s="12">
        <f t="shared" si="0"/>
        <v>44686</v>
      </c>
      <c r="B17" s="13" t="str">
        <f t="shared" si="3"/>
        <v>木</v>
      </c>
      <c r="C17" s="14"/>
      <c r="D17" s="158"/>
      <c r="E17" s="159"/>
      <c r="F17" s="159"/>
      <c r="G17" s="159"/>
      <c r="H17" s="159"/>
      <c r="I17" s="159"/>
      <c r="J17" s="160"/>
      <c r="K17" s="15"/>
      <c r="L17" s="15"/>
      <c r="M17" s="15"/>
      <c r="N17" s="16" t="str">
        <f t="shared" si="2"/>
        <v/>
      </c>
      <c r="O17" s="16" t="str">
        <f t="shared" si="5"/>
        <v/>
      </c>
      <c r="P17" s="16" t="str">
        <f t="shared" si="4"/>
        <v/>
      </c>
      <c r="Q17" s="13"/>
      <c r="S17" s="62"/>
      <c r="T17" s="61"/>
    </row>
    <row r="18" spans="1:20" s="5" customFormat="1" ht="21.9" customHeight="1" x14ac:dyDescent="0.55000000000000004">
      <c r="A18" s="12">
        <f t="shared" si="0"/>
        <v>44687</v>
      </c>
      <c r="B18" s="13" t="str">
        <f t="shared" si="3"/>
        <v>金</v>
      </c>
      <c r="C18" s="14" t="s">
        <v>24</v>
      </c>
      <c r="D18" s="158" t="s">
        <v>22</v>
      </c>
      <c r="E18" s="159"/>
      <c r="F18" s="159"/>
      <c r="G18" s="159"/>
      <c r="H18" s="159"/>
      <c r="I18" s="159"/>
      <c r="J18" s="160"/>
      <c r="K18" s="15">
        <v>0.4375</v>
      </c>
      <c r="L18" s="15">
        <v>0.70833333333333337</v>
      </c>
      <c r="M18" s="15">
        <v>4.1666666666666664E-2</v>
      </c>
      <c r="N18" s="16">
        <f t="shared" si="2"/>
        <v>5.5000000000000009</v>
      </c>
      <c r="O18" s="16">
        <f t="shared" si="5"/>
        <v>5.5000000000000009</v>
      </c>
      <c r="P18" s="16" t="str">
        <f t="shared" si="4"/>
        <v/>
      </c>
      <c r="Q18" s="17"/>
      <c r="S18" s="62" t="s">
        <v>86</v>
      </c>
      <c r="T18" s="61" t="s">
        <v>47</v>
      </c>
    </row>
    <row r="19" spans="1:20" s="5" customFormat="1" ht="21.9" customHeight="1" x14ac:dyDescent="0.55000000000000004">
      <c r="A19" s="12">
        <f t="shared" si="0"/>
        <v>44688</v>
      </c>
      <c r="B19" s="13" t="str">
        <f t="shared" si="3"/>
        <v>土</v>
      </c>
      <c r="C19" s="14"/>
      <c r="D19" s="158"/>
      <c r="E19" s="159"/>
      <c r="F19" s="159"/>
      <c r="G19" s="159"/>
      <c r="H19" s="159"/>
      <c r="I19" s="159"/>
      <c r="J19" s="160"/>
      <c r="K19" s="15"/>
      <c r="L19" s="15"/>
      <c r="M19" s="15"/>
      <c r="N19" s="16" t="str">
        <f t="shared" si="2"/>
        <v/>
      </c>
      <c r="O19" s="16" t="str">
        <f t="shared" si="5"/>
        <v/>
      </c>
      <c r="P19" s="16" t="str">
        <f t="shared" si="4"/>
        <v/>
      </c>
      <c r="Q19" s="17"/>
      <c r="S19" s="62"/>
      <c r="T19" s="61" t="s">
        <v>69</v>
      </c>
    </row>
    <row r="20" spans="1:20" s="5" customFormat="1" ht="21.9" customHeight="1" x14ac:dyDescent="0.55000000000000004">
      <c r="A20" s="12">
        <f t="shared" si="0"/>
        <v>44689</v>
      </c>
      <c r="B20" s="13" t="str">
        <f t="shared" si="3"/>
        <v>日</v>
      </c>
      <c r="C20" s="14"/>
      <c r="D20" s="158"/>
      <c r="E20" s="159"/>
      <c r="F20" s="159"/>
      <c r="G20" s="159"/>
      <c r="H20" s="159"/>
      <c r="I20" s="159"/>
      <c r="J20" s="160"/>
      <c r="K20" s="17"/>
      <c r="L20" s="17"/>
      <c r="M20" s="17"/>
      <c r="N20" s="16" t="str">
        <f t="shared" si="2"/>
        <v/>
      </c>
      <c r="O20" s="16" t="str">
        <f t="shared" si="5"/>
        <v/>
      </c>
      <c r="P20" s="16" t="str">
        <f t="shared" si="4"/>
        <v/>
      </c>
      <c r="Q20" s="13"/>
      <c r="S20" s="62"/>
      <c r="T20" s="61"/>
    </row>
    <row r="21" spans="1:20" s="5" customFormat="1" ht="21.9" customHeight="1" x14ac:dyDescent="0.55000000000000004">
      <c r="A21" s="12">
        <f t="shared" si="0"/>
        <v>44690</v>
      </c>
      <c r="B21" s="13" t="str">
        <f t="shared" si="3"/>
        <v>月</v>
      </c>
      <c r="C21" s="14"/>
      <c r="D21" s="158"/>
      <c r="E21" s="159"/>
      <c r="F21" s="159"/>
      <c r="G21" s="159"/>
      <c r="H21" s="159"/>
      <c r="I21" s="159"/>
      <c r="J21" s="160"/>
      <c r="K21" s="17"/>
      <c r="L21" s="17"/>
      <c r="M21" s="17"/>
      <c r="N21" s="16" t="str">
        <f t="shared" si="2"/>
        <v/>
      </c>
      <c r="O21" s="16" t="str">
        <f t="shared" si="5"/>
        <v/>
      </c>
      <c r="P21" s="16" t="str">
        <f t="shared" si="4"/>
        <v/>
      </c>
      <c r="Q21" s="13"/>
      <c r="S21" s="62" t="s">
        <v>85</v>
      </c>
      <c r="T21" s="61" t="s">
        <v>48</v>
      </c>
    </row>
    <row r="22" spans="1:20" s="5" customFormat="1" ht="21.9" customHeight="1" x14ac:dyDescent="0.55000000000000004">
      <c r="A22" s="12">
        <f t="shared" si="0"/>
        <v>44691</v>
      </c>
      <c r="B22" s="13" t="str">
        <f t="shared" si="3"/>
        <v>火</v>
      </c>
      <c r="C22" s="14" t="s">
        <v>21</v>
      </c>
      <c r="D22" s="158" t="s">
        <v>22</v>
      </c>
      <c r="E22" s="159"/>
      <c r="F22" s="159"/>
      <c r="G22" s="159"/>
      <c r="H22" s="159"/>
      <c r="I22" s="159"/>
      <c r="J22" s="160"/>
      <c r="K22" s="15">
        <v>0.375</v>
      </c>
      <c r="L22" s="15">
        <v>0.70833333333333337</v>
      </c>
      <c r="M22" s="15">
        <v>4.1666666666666664E-2</v>
      </c>
      <c r="N22" s="16">
        <f t="shared" si="2"/>
        <v>7</v>
      </c>
      <c r="O22" s="16">
        <f t="shared" si="5"/>
        <v>7</v>
      </c>
      <c r="P22" s="16" t="str">
        <f t="shared" si="4"/>
        <v/>
      </c>
      <c r="Q22" s="13"/>
      <c r="S22" s="62"/>
      <c r="T22" s="61" t="s">
        <v>49</v>
      </c>
    </row>
    <row r="23" spans="1:20" s="5" customFormat="1" ht="21.9" customHeight="1" x14ac:dyDescent="0.55000000000000004">
      <c r="A23" s="12">
        <f t="shared" si="0"/>
        <v>44692</v>
      </c>
      <c r="B23" s="13" t="str">
        <f t="shared" si="3"/>
        <v>水</v>
      </c>
      <c r="C23" s="14" t="s">
        <v>23</v>
      </c>
      <c r="D23" s="158" t="s">
        <v>22</v>
      </c>
      <c r="E23" s="159"/>
      <c r="F23" s="159"/>
      <c r="G23" s="159"/>
      <c r="H23" s="159"/>
      <c r="I23" s="159"/>
      <c r="J23" s="160"/>
      <c r="K23" s="15">
        <v>0.375</v>
      </c>
      <c r="L23" s="15">
        <v>0.70833333333333337</v>
      </c>
      <c r="M23" s="15">
        <v>4.1666666666666664E-2</v>
      </c>
      <c r="N23" s="16">
        <f t="shared" si="2"/>
        <v>7</v>
      </c>
      <c r="O23" s="16">
        <f t="shared" si="5"/>
        <v>7</v>
      </c>
      <c r="P23" s="16" t="str">
        <f t="shared" si="4"/>
        <v/>
      </c>
      <c r="Q23" s="13"/>
      <c r="S23" s="62"/>
      <c r="T23" s="61"/>
    </row>
    <row r="24" spans="1:20" s="5" customFormat="1" ht="21.9" customHeight="1" x14ac:dyDescent="0.55000000000000004">
      <c r="A24" s="12">
        <f t="shared" si="0"/>
        <v>44693</v>
      </c>
      <c r="B24" s="13" t="str">
        <f t="shared" si="3"/>
        <v>木</v>
      </c>
      <c r="C24" s="14"/>
      <c r="D24" s="158"/>
      <c r="E24" s="159"/>
      <c r="F24" s="159"/>
      <c r="G24" s="159"/>
      <c r="H24" s="159"/>
      <c r="I24" s="159"/>
      <c r="J24" s="160"/>
      <c r="K24" s="15"/>
      <c r="L24" s="15"/>
      <c r="M24" s="15"/>
      <c r="N24" s="16" t="str">
        <f t="shared" si="2"/>
        <v/>
      </c>
      <c r="O24" s="16" t="str">
        <f t="shared" si="5"/>
        <v/>
      </c>
      <c r="P24" s="16" t="str">
        <f t="shared" si="4"/>
        <v/>
      </c>
      <c r="Q24" s="13"/>
      <c r="S24" s="62" t="s">
        <v>51</v>
      </c>
      <c r="T24" s="61"/>
    </row>
    <row r="25" spans="1:20" s="5" customFormat="1" ht="21.9" customHeight="1" x14ac:dyDescent="0.55000000000000004">
      <c r="A25" s="12">
        <f t="shared" si="0"/>
        <v>44694</v>
      </c>
      <c r="B25" s="13" t="str">
        <f t="shared" si="3"/>
        <v>金</v>
      </c>
      <c r="C25" s="14" t="s">
        <v>24</v>
      </c>
      <c r="D25" s="158" t="s">
        <v>22</v>
      </c>
      <c r="E25" s="182"/>
      <c r="F25" s="182"/>
      <c r="G25" s="182"/>
      <c r="H25" s="182"/>
      <c r="I25" s="182"/>
      <c r="J25" s="183"/>
      <c r="K25" s="15">
        <v>0.4375</v>
      </c>
      <c r="L25" s="15">
        <v>0.69791666666666663</v>
      </c>
      <c r="M25" s="15">
        <v>4.1666666666666664E-2</v>
      </c>
      <c r="N25" s="16">
        <f t="shared" si="2"/>
        <v>5.2499999999999991</v>
      </c>
      <c r="O25" s="16">
        <f t="shared" si="5"/>
        <v>5.2499999999999991</v>
      </c>
      <c r="P25" s="16" t="str">
        <f t="shared" si="4"/>
        <v/>
      </c>
      <c r="Q25" s="17"/>
      <c r="S25" s="62" t="s">
        <v>84</v>
      </c>
      <c r="T25" s="61" t="s">
        <v>50</v>
      </c>
    </row>
    <row r="26" spans="1:20" s="5" customFormat="1" ht="21.9" customHeight="1" x14ac:dyDescent="0.55000000000000004">
      <c r="A26" s="12">
        <f t="shared" si="0"/>
        <v>44695</v>
      </c>
      <c r="B26" s="13" t="str">
        <f t="shared" si="3"/>
        <v>土</v>
      </c>
      <c r="C26" s="14"/>
      <c r="D26" s="158"/>
      <c r="E26" s="159"/>
      <c r="F26" s="159"/>
      <c r="G26" s="159"/>
      <c r="H26" s="159"/>
      <c r="I26" s="159"/>
      <c r="J26" s="160"/>
      <c r="K26" s="15"/>
      <c r="L26" s="15"/>
      <c r="M26" s="15"/>
      <c r="N26" s="16" t="str">
        <f t="shared" si="2"/>
        <v/>
      </c>
      <c r="O26" s="16" t="str">
        <f t="shared" si="5"/>
        <v/>
      </c>
      <c r="P26" s="16" t="str">
        <f t="shared" si="4"/>
        <v/>
      </c>
      <c r="Q26" s="17"/>
      <c r="S26" s="62"/>
      <c r="T26" s="61" t="s">
        <v>68</v>
      </c>
    </row>
    <row r="27" spans="1:20" s="5" customFormat="1" ht="21.9" customHeight="1" x14ac:dyDescent="0.55000000000000004">
      <c r="A27" s="12">
        <f t="shared" si="0"/>
        <v>44696</v>
      </c>
      <c r="B27" s="13" t="str">
        <f t="shared" si="3"/>
        <v>日</v>
      </c>
      <c r="C27" s="14"/>
      <c r="D27" s="158"/>
      <c r="E27" s="159"/>
      <c r="F27" s="159"/>
      <c r="G27" s="159"/>
      <c r="H27" s="159"/>
      <c r="I27" s="159"/>
      <c r="J27" s="160"/>
      <c r="K27" s="17"/>
      <c r="L27" s="17"/>
      <c r="M27" s="17"/>
      <c r="N27" s="16" t="str">
        <f t="shared" si="2"/>
        <v/>
      </c>
      <c r="O27" s="16" t="str">
        <f t="shared" si="5"/>
        <v/>
      </c>
      <c r="P27" s="16" t="str">
        <f t="shared" si="4"/>
        <v/>
      </c>
      <c r="Q27" s="17"/>
      <c r="S27" s="62" t="s">
        <v>83</v>
      </c>
      <c r="T27" s="61" t="s">
        <v>52</v>
      </c>
    </row>
    <row r="28" spans="1:20" s="5" customFormat="1" ht="21.9" customHeight="1" x14ac:dyDescent="0.55000000000000004">
      <c r="A28" s="12">
        <f t="shared" si="0"/>
        <v>44697</v>
      </c>
      <c r="B28" s="13" t="str">
        <f t="shared" si="3"/>
        <v>月</v>
      </c>
      <c r="C28" s="14"/>
      <c r="D28" s="158"/>
      <c r="E28" s="159"/>
      <c r="F28" s="159"/>
      <c r="G28" s="159"/>
      <c r="H28" s="159"/>
      <c r="I28" s="159"/>
      <c r="J28" s="160"/>
      <c r="K28" s="17"/>
      <c r="L28" s="17"/>
      <c r="M28" s="17"/>
      <c r="N28" s="16" t="str">
        <f t="shared" si="2"/>
        <v/>
      </c>
      <c r="O28" s="16" t="str">
        <f t="shared" si="5"/>
        <v/>
      </c>
      <c r="P28" s="16" t="str">
        <f t="shared" si="4"/>
        <v/>
      </c>
      <c r="Q28" s="17"/>
      <c r="S28" s="62" t="s">
        <v>82</v>
      </c>
      <c r="T28" s="61" t="s">
        <v>53</v>
      </c>
    </row>
    <row r="29" spans="1:20" s="5" customFormat="1" ht="21.9" customHeight="1" x14ac:dyDescent="0.55000000000000004">
      <c r="A29" s="12">
        <f t="shared" si="0"/>
        <v>44698</v>
      </c>
      <c r="B29" s="13" t="str">
        <f t="shared" si="3"/>
        <v>火</v>
      </c>
      <c r="C29" s="14" t="s">
        <v>21</v>
      </c>
      <c r="D29" s="158" t="s">
        <v>22</v>
      </c>
      <c r="E29" s="159"/>
      <c r="F29" s="159"/>
      <c r="G29" s="159"/>
      <c r="H29" s="159"/>
      <c r="I29" s="159"/>
      <c r="J29" s="160"/>
      <c r="K29" s="15">
        <v>0.375</v>
      </c>
      <c r="L29" s="15">
        <v>0.70833333333333337</v>
      </c>
      <c r="M29" s="15">
        <v>4.1666666666666664E-2</v>
      </c>
      <c r="N29" s="16">
        <f t="shared" si="2"/>
        <v>7</v>
      </c>
      <c r="O29" s="16">
        <f t="shared" si="5"/>
        <v>7</v>
      </c>
      <c r="P29" s="16" t="str">
        <f t="shared" si="4"/>
        <v/>
      </c>
      <c r="Q29" s="17"/>
      <c r="S29" s="62"/>
      <c r="T29" s="61"/>
    </row>
    <row r="30" spans="1:20" s="5" customFormat="1" ht="21.9" customHeight="1" x14ac:dyDescent="0.55000000000000004">
      <c r="A30" s="12">
        <f t="shared" si="0"/>
        <v>44699</v>
      </c>
      <c r="B30" s="13" t="str">
        <f t="shared" si="3"/>
        <v>水</v>
      </c>
      <c r="C30" s="14" t="s">
        <v>23</v>
      </c>
      <c r="D30" s="158" t="s">
        <v>22</v>
      </c>
      <c r="E30" s="159"/>
      <c r="F30" s="159"/>
      <c r="G30" s="159"/>
      <c r="H30" s="159"/>
      <c r="I30" s="159"/>
      <c r="J30" s="160"/>
      <c r="K30" s="15">
        <v>0.375</v>
      </c>
      <c r="L30" s="15">
        <v>0.70833333333333337</v>
      </c>
      <c r="M30" s="15">
        <v>4.1666666666666664E-2</v>
      </c>
      <c r="N30" s="16">
        <f t="shared" si="2"/>
        <v>7</v>
      </c>
      <c r="O30" s="16">
        <f t="shared" si="5"/>
        <v>7</v>
      </c>
      <c r="P30" s="16" t="str">
        <f t="shared" si="4"/>
        <v/>
      </c>
      <c r="Q30" s="17"/>
      <c r="S30" s="62" t="s">
        <v>81</v>
      </c>
      <c r="T30" s="61" t="s">
        <v>54</v>
      </c>
    </row>
    <row r="31" spans="1:20" s="5" customFormat="1" ht="21.9" customHeight="1" x14ac:dyDescent="0.55000000000000004">
      <c r="A31" s="12">
        <f t="shared" si="0"/>
        <v>44700</v>
      </c>
      <c r="B31" s="13" t="str">
        <f t="shared" si="3"/>
        <v>木</v>
      </c>
      <c r="C31" s="14"/>
      <c r="D31" s="158"/>
      <c r="E31" s="159"/>
      <c r="F31" s="159"/>
      <c r="G31" s="159"/>
      <c r="H31" s="159"/>
      <c r="I31" s="159"/>
      <c r="J31" s="160"/>
      <c r="K31" s="15"/>
      <c r="L31" s="15"/>
      <c r="M31" s="15"/>
      <c r="N31" s="16" t="str">
        <f t="shared" si="2"/>
        <v/>
      </c>
      <c r="O31" s="16" t="str">
        <f t="shared" si="5"/>
        <v/>
      </c>
      <c r="P31" s="16" t="str">
        <f t="shared" si="4"/>
        <v/>
      </c>
      <c r="Q31" s="17"/>
      <c r="S31" s="62"/>
      <c r="T31" s="61"/>
    </row>
    <row r="32" spans="1:20" s="5" customFormat="1" ht="21.9" customHeight="1" x14ac:dyDescent="0.55000000000000004">
      <c r="A32" s="12">
        <f t="shared" si="0"/>
        <v>44701</v>
      </c>
      <c r="B32" s="13" t="str">
        <f t="shared" si="3"/>
        <v>金</v>
      </c>
      <c r="C32" s="14" t="s">
        <v>24</v>
      </c>
      <c r="D32" s="158" t="s">
        <v>22</v>
      </c>
      <c r="E32" s="159"/>
      <c r="F32" s="159"/>
      <c r="G32" s="159"/>
      <c r="H32" s="159"/>
      <c r="I32" s="159"/>
      <c r="J32" s="160"/>
      <c r="K32" s="15">
        <v>0.4375</v>
      </c>
      <c r="L32" s="15">
        <v>0.70833333333333337</v>
      </c>
      <c r="M32" s="15">
        <v>4.1666666666666664E-2</v>
      </c>
      <c r="N32" s="16">
        <f t="shared" si="2"/>
        <v>5.5000000000000009</v>
      </c>
      <c r="O32" s="16">
        <f t="shared" si="5"/>
        <v>5.5000000000000009</v>
      </c>
      <c r="P32" s="16" t="str">
        <f t="shared" si="4"/>
        <v/>
      </c>
      <c r="Q32" s="17"/>
      <c r="S32" s="62" t="s">
        <v>80</v>
      </c>
      <c r="T32" s="61" t="s">
        <v>55</v>
      </c>
    </row>
    <row r="33" spans="1:24" s="5" customFormat="1" ht="21.9" customHeight="1" x14ac:dyDescent="0.55000000000000004">
      <c r="A33" s="12">
        <f t="shared" si="0"/>
        <v>44702</v>
      </c>
      <c r="B33" s="13" t="str">
        <f t="shared" si="3"/>
        <v>土</v>
      </c>
      <c r="C33" s="14"/>
      <c r="D33" s="158"/>
      <c r="E33" s="159"/>
      <c r="F33" s="159"/>
      <c r="G33" s="159"/>
      <c r="H33" s="159"/>
      <c r="I33" s="159"/>
      <c r="J33" s="160"/>
      <c r="K33" s="15"/>
      <c r="L33" s="15"/>
      <c r="M33" s="15"/>
      <c r="N33" s="16" t="str">
        <f t="shared" si="2"/>
        <v/>
      </c>
      <c r="O33" s="16" t="str">
        <f t="shared" si="5"/>
        <v/>
      </c>
      <c r="P33" s="16" t="str">
        <f t="shared" si="4"/>
        <v/>
      </c>
      <c r="Q33" s="17"/>
      <c r="S33" s="62" t="s">
        <v>79</v>
      </c>
      <c r="T33" s="61" t="s">
        <v>56</v>
      </c>
    </row>
    <row r="34" spans="1:24" s="5" customFormat="1" ht="21.9" customHeight="1" x14ac:dyDescent="0.55000000000000004">
      <c r="A34" s="12">
        <f t="shared" si="0"/>
        <v>44703</v>
      </c>
      <c r="B34" s="13" t="str">
        <f t="shared" si="3"/>
        <v>日</v>
      </c>
      <c r="C34" s="14"/>
      <c r="D34" s="158"/>
      <c r="E34" s="159"/>
      <c r="F34" s="159"/>
      <c r="G34" s="159"/>
      <c r="H34" s="159"/>
      <c r="I34" s="159"/>
      <c r="J34" s="160"/>
      <c r="K34" s="17"/>
      <c r="L34" s="17"/>
      <c r="M34" s="17"/>
      <c r="N34" s="16" t="str">
        <f t="shared" si="2"/>
        <v/>
      </c>
      <c r="O34" s="16" t="str">
        <f t="shared" si="5"/>
        <v/>
      </c>
      <c r="P34" s="16" t="str">
        <f t="shared" si="4"/>
        <v/>
      </c>
      <c r="Q34" s="17"/>
      <c r="S34" s="62"/>
      <c r="T34" s="61" t="s">
        <v>57</v>
      </c>
    </row>
    <row r="35" spans="1:24" s="5" customFormat="1" ht="21.9" customHeight="1" x14ac:dyDescent="0.55000000000000004">
      <c r="A35" s="12">
        <f t="shared" si="0"/>
        <v>44704</v>
      </c>
      <c r="B35" s="13" t="str">
        <f t="shared" si="3"/>
        <v>月</v>
      </c>
      <c r="C35" s="14"/>
      <c r="D35" s="158"/>
      <c r="E35" s="159"/>
      <c r="F35" s="159"/>
      <c r="G35" s="159"/>
      <c r="H35" s="159"/>
      <c r="I35" s="159"/>
      <c r="J35" s="160"/>
      <c r="K35" s="17"/>
      <c r="L35" s="17"/>
      <c r="M35" s="17"/>
      <c r="N35" s="16" t="str">
        <f t="shared" si="2"/>
        <v/>
      </c>
      <c r="O35" s="16" t="str">
        <f t="shared" si="5"/>
        <v/>
      </c>
      <c r="P35" s="16" t="str">
        <f t="shared" si="4"/>
        <v/>
      </c>
      <c r="Q35" s="17"/>
      <c r="S35" s="62"/>
      <c r="T35" s="61" t="s">
        <v>58</v>
      </c>
    </row>
    <row r="36" spans="1:24" s="5" customFormat="1" ht="21.9" customHeight="1" x14ac:dyDescent="0.55000000000000004">
      <c r="A36" s="12">
        <f t="shared" si="0"/>
        <v>44705</v>
      </c>
      <c r="B36" s="13" t="str">
        <f t="shared" si="3"/>
        <v>火</v>
      </c>
      <c r="C36" s="14" t="s">
        <v>21</v>
      </c>
      <c r="D36" s="158" t="s">
        <v>93</v>
      </c>
      <c r="E36" s="159"/>
      <c r="F36" s="159"/>
      <c r="G36" s="159"/>
      <c r="H36" s="159"/>
      <c r="I36" s="159"/>
      <c r="J36" s="160"/>
      <c r="K36" s="15"/>
      <c r="L36" s="15"/>
      <c r="M36" s="15"/>
      <c r="N36" s="16">
        <v>7</v>
      </c>
      <c r="O36" s="16">
        <f t="shared" si="5"/>
        <v>7</v>
      </c>
      <c r="P36" s="16" t="str">
        <f t="shared" si="4"/>
        <v/>
      </c>
      <c r="Q36" s="17"/>
      <c r="S36" s="62"/>
      <c r="T36" s="61"/>
    </row>
    <row r="37" spans="1:24" s="5" customFormat="1" ht="21.9" customHeight="1" x14ac:dyDescent="0.55000000000000004">
      <c r="A37" s="12">
        <f t="shared" si="0"/>
        <v>44706</v>
      </c>
      <c r="B37" s="13" t="str">
        <f t="shared" si="3"/>
        <v>水</v>
      </c>
      <c r="C37" s="14" t="s">
        <v>23</v>
      </c>
      <c r="D37" s="158" t="s">
        <v>22</v>
      </c>
      <c r="E37" s="159"/>
      <c r="F37" s="159"/>
      <c r="G37" s="159"/>
      <c r="H37" s="159"/>
      <c r="I37" s="159"/>
      <c r="J37" s="160"/>
      <c r="K37" s="15">
        <v>0.375</v>
      </c>
      <c r="L37" s="15">
        <v>0.70833333333333337</v>
      </c>
      <c r="M37" s="15">
        <v>4.1666666666666664E-2</v>
      </c>
      <c r="N37" s="16">
        <f t="shared" si="2"/>
        <v>7</v>
      </c>
      <c r="O37" s="16">
        <f t="shared" si="5"/>
        <v>7</v>
      </c>
      <c r="P37" s="16" t="str">
        <f t="shared" si="4"/>
        <v/>
      </c>
      <c r="Q37" s="17"/>
      <c r="S37" s="62" t="s">
        <v>59</v>
      </c>
      <c r="T37" s="61"/>
    </row>
    <row r="38" spans="1:24" s="5" customFormat="1" ht="21.9" customHeight="1" x14ac:dyDescent="0.55000000000000004">
      <c r="A38" s="12">
        <f t="shared" si="0"/>
        <v>44707</v>
      </c>
      <c r="B38" s="13" t="str">
        <f t="shared" si="3"/>
        <v>木</v>
      </c>
      <c r="C38" s="14"/>
      <c r="D38" s="158"/>
      <c r="E38" s="159"/>
      <c r="F38" s="159"/>
      <c r="G38" s="159"/>
      <c r="H38" s="159"/>
      <c r="I38" s="159"/>
      <c r="J38" s="160"/>
      <c r="K38" s="15"/>
      <c r="L38" s="15"/>
      <c r="M38" s="15"/>
      <c r="N38" s="16" t="str">
        <f t="shared" si="2"/>
        <v/>
      </c>
      <c r="O38" s="16" t="str">
        <f t="shared" si="5"/>
        <v/>
      </c>
      <c r="P38" s="16" t="str">
        <f t="shared" si="4"/>
        <v/>
      </c>
      <c r="Q38" s="17"/>
      <c r="S38" s="62" t="s">
        <v>78</v>
      </c>
      <c r="T38" s="61" t="s">
        <v>60</v>
      </c>
    </row>
    <row r="39" spans="1:24" s="5" customFormat="1" ht="21.9" customHeight="1" x14ac:dyDescent="0.55000000000000004">
      <c r="A39" s="12">
        <f t="shared" si="0"/>
        <v>44708</v>
      </c>
      <c r="B39" s="13" t="str">
        <f t="shared" si="3"/>
        <v>金</v>
      </c>
      <c r="C39" s="14" t="s">
        <v>24</v>
      </c>
      <c r="D39" s="158" t="s">
        <v>22</v>
      </c>
      <c r="E39" s="159"/>
      <c r="F39" s="159"/>
      <c r="G39" s="159"/>
      <c r="H39" s="159"/>
      <c r="I39" s="159"/>
      <c r="J39" s="160"/>
      <c r="K39" s="15">
        <v>0.4375</v>
      </c>
      <c r="L39" s="15">
        <v>0.70833333333333337</v>
      </c>
      <c r="M39" s="15">
        <v>4.1666666666666664E-2</v>
      </c>
      <c r="N39" s="16">
        <f>IFERROR(IF((L39-K39)-M39=0,"",(L39-K39)-M39)*24,"")</f>
        <v>5.5000000000000009</v>
      </c>
      <c r="O39" s="16">
        <f t="shared" si="5"/>
        <v>5.5000000000000009</v>
      </c>
      <c r="P39" s="16" t="str">
        <f>IFERROR(IF(L39-K39-M39&gt;TIME(8,0,0),L39-K39-M39-TIME(8,0,0),"")*24,"")</f>
        <v/>
      </c>
      <c r="Q39" s="17"/>
      <c r="S39" s="62"/>
      <c r="T39" s="61" t="s">
        <v>61</v>
      </c>
    </row>
    <row r="40" spans="1:24" s="5" customFormat="1" ht="21.9" customHeight="1" x14ac:dyDescent="0.55000000000000004">
      <c r="A40" s="12">
        <f>IF(DAY(DATE($A$3,$C$3,ROW()-12))=ROW()-12, DATE($A$3,$C$3,ROW()-12), "")</f>
        <v>44709</v>
      </c>
      <c r="B40" s="13" t="str">
        <f t="shared" si="3"/>
        <v>土</v>
      </c>
      <c r="C40" s="14"/>
      <c r="D40" s="158"/>
      <c r="E40" s="159"/>
      <c r="F40" s="159"/>
      <c r="G40" s="159"/>
      <c r="H40" s="159"/>
      <c r="I40" s="159"/>
      <c r="J40" s="160"/>
      <c r="K40" s="15"/>
      <c r="L40" s="15"/>
      <c r="M40" s="15"/>
      <c r="N40" s="16" t="str">
        <f>IFERROR(IF((L40-K40)-M40=0,"",(L40-K40)-M40)*24,"")</f>
        <v/>
      </c>
      <c r="O40" s="16" t="str">
        <f t="shared" si="5"/>
        <v/>
      </c>
      <c r="P40" s="16" t="str">
        <f>IFERROR(IF(L40-K40-M40&gt;TIME(8,0,0),L40-K40-M40-TIME(8,0,0),"")*24,"")</f>
        <v/>
      </c>
      <c r="Q40" s="17"/>
      <c r="S40" s="62"/>
    </row>
    <row r="41" spans="1:24" s="5" customFormat="1" ht="21.9" customHeight="1" x14ac:dyDescent="0.55000000000000004">
      <c r="A41" s="12">
        <f>IF(DAY(DATE($A$3,$C$3,ROW()-12))=ROW()-12, DATE($A$3,$C$3,ROW()-12), "")</f>
        <v>44710</v>
      </c>
      <c r="B41" s="13" t="str">
        <f t="shared" si="3"/>
        <v>日</v>
      </c>
      <c r="C41" s="14"/>
      <c r="D41" s="158"/>
      <c r="E41" s="159"/>
      <c r="F41" s="159"/>
      <c r="G41" s="159"/>
      <c r="H41" s="159"/>
      <c r="I41" s="159"/>
      <c r="J41" s="160"/>
      <c r="K41" s="17"/>
      <c r="L41" s="17"/>
      <c r="M41" s="17"/>
      <c r="N41" s="16" t="str">
        <f t="shared" si="2"/>
        <v/>
      </c>
      <c r="O41" s="16" t="str">
        <f t="shared" si="5"/>
        <v/>
      </c>
      <c r="P41" s="16" t="str">
        <f t="shared" si="4"/>
        <v/>
      </c>
      <c r="Q41" s="17"/>
      <c r="S41" s="62" t="s">
        <v>77</v>
      </c>
      <c r="T41" s="61" t="s">
        <v>62</v>
      </c>
      <c r="U41" s="61"/>
      <c r="V41" s="61"/>
      <c r="W41" s="61"/>
      <c r="X41" s="61"/>
    </row>
    <row r="42" spans="1:24" s="5" customFormat="1" ht="21.9" customHeight="1" x14ac:dyDescent="0.55000000000000004">
      <c r="A42" s="12">
        <f t="shared" ref="A42:A43" si="6">IF(DAY(DATE($A$3,$C$3,ROW()-12))=ROW()-12, DATE($A$3,$C$3,ROW()-12), "")</f>
        <v>44711</v>
      </c>
      <c r="B42" s="13" t="str">
        <f t="shared" si="3"/>
        <v>月</v>
      </c>
      <c r="C42" s="14"/>
      <c r="D42" s="158"/>
      <c r="E42" s="159"/>
      <c r="F42" s="159"/>
      <c r="G42" s="159"/>
      <c r="H42" s="159"/>
      <c r="I42" s="159"/>
      <c r="J42" s="160"/>
      <c r="K42" s="17"/>
      <c r="L42" s="17"/>
      <c r="M42" s="17"/>
      <c r="N42" s="16" t="str">
        <f t="shared" si="2"/>
        <v/>
      </c>
      <c r="O42" s="16" t="str">
        <f t="shared" si="5"/>
        <v/>
      </c>
      <c r="P42" s="16" t="str">
        <f t="shared" si="4"/>
        <v/>
      </c>
      <c r="Q42" s="17"/>
      <c r="S42" s="62"/>
      <c r="T42" s="61"/>
      <c r="U42" s="61"/>
      <c r="V42" s="61"/>
      <c r="W42" s="61"/>
      <c r="X42" s="61"/>
    </row>
    <row r="43" spans="1:24" s="5" customFormat="1" ht="21.9" customHeight="1" x14ac:dyDescent="0.55000000000000004">
      <c r="A43" s="12">
        <f t="shared" si="6"/>
        <v>44712</v>
      </c>
      <c r="B43" s="13" t="str">
        <f t="shared" si="3"/>
        <v>火</v>
      </c>
      <c r="C43" s="14"/>
      <c r="D43" s="158"/>
      <c r="E43" s="159"/>
      <c r="F43" s="159"/>
      <c r="G43" s="159"/>
      <c r="H43" s="159"/>
      <c r="I43" s="159"/>
      <c r="J43" s="160"/>
      <c r="K43" s="17"/>
      <c r="L43" s="17"/>
      <c r="M43" s="17"/>
      <c r="N43" s="16" t="str">
        <f t="shared" si="2"/>
        <v/>
      </c>
      <c r="O43" s="16" t="str">
        <f t="shared" si="5"/>
        <v/>
      </c>
      <c r="P43" s="16" t="str">
        <f t="shared" si="4"/>
        <v/>
      </c>
      <c r="Q43" s="17"/>
      <c r="R43" s="19"/>
      <c r="S43" s="62" t="s">
        <v>76</v>
      </c>
      <c r="T43" s="61" t="s">
        <v>63</v>
      </c>
      <c r="U43" s="61"/>
      <c r="V43" s="61"/>
      <c r="W43" s="61"/>
      <c r="X43" s="61"/>
    </row>
    <row r="44" spans="1:24" s="5" customFormat="1" ht="13.5" customHeight="1" x14ac:dyDescent="0.55000000000000004">
      <c r="A44" s="4"/>
      <c r="B44" s="4"/>
      <c r="C44" s="4"/>
      <c r="D44" s="6"/>
      <c r="E44" s="20"/>
      <c r="F44" s="21"/>
      <c r="H44" s="6"/>
      <c r="I44" s="20"/>
      <c r="J44" s="21"/>
      <c r="L44" s="21"/>
      <c r="N44" s="20"/>
      <c r="O44" s="20"/>
      <c r="P44" s="20"/>
      <c r="S44" s="62"/>
      <c r="T44" s="61"/>
      <c r="U44" s="61"/>
      <c r="V44" s="61"/>
      <c r="W44" s="61"/>
      <c r="X44" s="61"/>
    </row>
    <row r="45" spans="1:24" s="5" customFormat="1" ht="18" customHeight="1" x14ac:dyDescent="0.55000000000000004">
      <c r="A45" s="161"/>
      <c r="B45" s="162"/>
      <c r="C45" s="155" t="s">
        <v>25</v>
      </c>
      <c r="D45" s="156"/>
      <c r="E45" s="157"/>
      <c r="F45" s="155" t="s">
        <v>26</v>
      </c>
      <c r="G45" s="156"/>
      <c r="H45" s="157"/>
      <c r="I45" s="155" t="s">
        <v>27</v>
      </c>
      <c r="J45" s="156"/>
      <c r="K45" s="156"/>
      <c r="L45" s="157"/>
      <c r="M45" s="155" t="s">
        <v>28</v>
      </c>
      <c r="N45" s="156"/>
      <c r="O45" s="156"/>
      <c r="P45" s="156"/>
      <c r="Q45" s="157"/>
      <c r="S45" s="62" t="s">
        <v>70</v>
      </c>
      <c r="T45" s="61"/>
      <c r="U45" s="61"/>
      <c r="V45" s="61"/>
      <c r="W45" s="61"/>
      <c r="X45" s="61"/>
    </row>
    <row r="46" spans="1:24" s="5" customFormat="1" ht="18" customHeight="1" x14ac:dyDescent="0.55000000000000004">
      <c r="A46" s="149" t="s">
        <v>7</v>
      </c>
      <c r="B46" s="150"/>
      <c r="C46" s="151">
        <v>1500</v>
      </c>
      <c r="D46" s="152"/>
      <c r="E46" s="22" t="s">
        <v>29</v>
      </c>
      <c r="F46" s="153">
        <f>CEILING(SUMIF($C$13:$C$43,"A",$O$13:$O$43),0.25)</f>
        <v>27.5</v>
      </c>
      <c r="G46" s="92"/>
      <c r="H46" s="22" t="s">
        <v>30</v>
      </c>
      <c r="I46" s="151">
        <f t="shared" ref="I46:I55" si="7">C46*F46</f>
        <v>41250</v>
      </c>
      <c r="J46" s="154"/>
      <c r="K46" s="154"/>
      <c r="L46" s="23" t="s">
        <v>29</v>
      </c>
      <c r="M46" s="151">
        <v>2320</v>
      </c>
      <c r="N46" s="154"/>
      <c r="O46" s="154"/>
      <c r="P46" s="154"/>
      <c r="Q46" s="22" t="s">
        <v>29</v>
      </c>
      <c r="S46" s="62"/>
      <c r="T46" s="61"/>
    </row>
    <row r="47" spans="1:24" s="5" customFormat="1" ht="18" customHeight="1" outlineLevel="1" x14ac:dyDescent="0.55000000000000004">
      <c r="A47" s="149" t="s">
        <v>31</v>
      </c>
      <c r="B47" s="150"/>
      <c r="C47" s="151">
        <f>C46*1.25</f>
        <v>1875</v>
      </c>
      <c r="D47" s="152"/>
      <c r="E47" s="22" t="s">
        <v>29</v>
      </c>
      <c r="F47" s="153">
        <f>CEILING(SUMIF($C$13:$C$43,"A",$P$13:$P$43),0.25)</f>
        <v>0</v>
      </c>
      <c r="G47" s="92"/>
      <c r="H47" s="22" t="s">
        <v>30</v>
      </c>
      <c r="I47" s="151">
        <f t="shared" si="7"/>
        <v>0</v>
      </c>
      <c r="J47" s="154"/>
      <c r="K47" s="154"/>
      <c r="L47" s="23" t="s">
        <v>29</v>
      </c>
      <c r="M47" s="136"/>
      <c r="N47" s="137"/>
      <c r="O47" s="137"/>
      <c r="P47" s="137"/>
      <c r="Q47" s="138"/>
      <c r="S47" s="62"/>
      <c r="T47" s="61"/>
    </row>
    <row r="48" spans="1:24" s="5" customFormat="1" ht="18" customHeight="1" x14ac:dyDescent="0.55000000000000004">
      <c r="A48" s="149" t="s">
        <v>8</v>
      </c>
      <c r="B48" s="150"/>
      <c r="C48" s="151">
        <v>1500</v>
      </c>
      <c r="D48" s="152"/>
      <c r="E48" s="22" t="s">
        <v>29</v>
      </c>
      <c r="F48" s="153">
        <f>CEILING(SUMIF($C$13:$C$43,"B",$O$13:$O$43),0.25)</f>
        <v>29</v>
      </c>
      <c r="G48" s="92"/>
      <c r="H48" s="22" t="s">
        <v>30</v>
      </c>
      <c r="I48" s="151">
        <f t="shared" si="7"/>
        <v>43500</v>
      </c>
      <c r="J48" s="154"/>
      <c r="K48" s="154"/>
      <c r="L48" s="23" t="s">
        <v>29</v>
      </c>
      <c r="M48" s="151">
        <v>2320</v>
      </c>
      <c r="N48" s="154"/>
      <c r="O48" s="154"/>
      <c r="P48" s="154"/>
      <c r="Q48" s="22" t="s">
        <v>29</v>
      </c>
      <c r="S48" s="62" t="s">
        <v>71</v>
      </c>
      <c r="T48" s="61"/>
    </row>
    <row r="49" spans="1:20" s="5" customFormat="1" ht="18" customHeight="1" outlineLevel="1" x14ac:dyDescent="0.55000000000000004">
      <c r="A49" s="149" t="s">
        <v>32</v>
      </c>
      <c r="B49" s="150"/>
      <c r="C49" s="151">
        <f>C48*1.25</f>
        <v>1875</v>
      </c>
      <c r="D49" s="152"/>
      <c r="E49" s="22" t="s">
        <v>29</v>
      </c>
      <c r="F49" s="153">
        <f>CEILING(SUMIF($C$13:$C$43,"B",$P$13:$P$43),0.25)</f>
        <v>2</v>
      </c>
      <c r="G49" s="92"/>
      <c r="H49" s="22" t="s">
        <v>30</v>
      </c>
      <c r="I49" s="151">
        <f t="shared" si="7"/>
        <v>3750</v>
      </c>
      <c r="J49" s="154"/>
      <c r="K49" s="154"/>
      <c r="L49" s="23" t="s">
        <v>29</v>
      </c>
      <c r="M49" s="136"/>
      <c r="N49" s="137"/>
      <c r="O49" s="137"/>
      <c r="P49" s="137"/>
      <c r="Q49" s="138"/>
      <c r="S49" s="62"/>
      <c r="T49" s="61"/>
    </row>
    <row r="50" spans="1:20" s="5" customFormat="1" ht="18" customHeight="1" x14ac:dyDescent="0.55000000000000004">
      <c r="A50" s="149" t="s">
        <v>9</v>
      </c>
      <c r="B50" s="150"/>
      <c r="C50" s="151">
        <v>1500</v>
      </c>
      <c r="D50" s="152"/>
      <c r="E50" s="22" t="s">
        <v>29</v>
      </c>
      <c r="F50" s="153">
        <f>CEILING(SUMIF($C$13:$C$43,"C",$O$13:$O$43),0.25)</f>
        <v>0</v>
      </c>
      <c r="G50" s="92"/>
      <c r="H50" s="22" t="s">
        <v>30</v>
      </c>
      <c r="I50" s="151">
        <f t="shared" si="7"/>
        <v>0</v>
      </c>
      <c r="J50" s="154"/>
      <c r="K50" s="154"/>
      <c r="L50" s="23" t="s">
        <v>29</v>
      </c>
      <c r="M50" s="151"/>
      <c r="N50" s="154"/>
      <c r="O50" s="154"/>
      <c r="P50" s="154"/>
      <c r="Q50" s="22" t="s">
        <v>29</v>
      </c>
      <c r="S50" s="62"/>
      <c r="T50" s="61" t="s">
        <v>72</v>
      </c>
    </row>
    <row r="51" spans="1:20" s="5" customFormat="1" ht="18" customHeight="1" outlineLevel="1" x14ac:dyDescent="0.55000000000000004">
      <c r="A51" s="149" t="s">
        <v>33</v>
      </c>
      <c r="B51" s="150"/>
      <c r="C51" s="151">
        <f>C50*1.25</f>
        <v>1875</v>
      </c>
      <c r="D51" s="152"/>
      <c r="E51" s="22" t="s">
        <v>29</v>
      </c>
      <c r="F51" s="153">
        <f>CEILING(SUMIF($C$13:$C$43,"C",$P$13:$P$43),0.25)</f>
        <v>0</v>
      </c>
      <c r="G51" s="92"/>
      <c r="H51" s="22" t="s">
        <v>30</v>
      </c>
      <c r="I51" s="151">
        <f t="shared" si="7"/>
        <v>0</v>
      </c>
      <c r="J51" s="154"/>
      <c r="K51" s="154"/>
      <c r="L51" s="23" t="s">
        <v>29</v>
      </c>
      <c r="M51" s="136"/>
      <c r="N51" s="137"/>
      <c r="O51" s="137"/>
      <c r="P51" s="137"/>
      <c r="Q51" s="138"/>
      <c r="S51" s="62"/>
      <c r="T51" s="61"/>
    </row>
    <row r="52" spans="1:20" s="5" customFormat="1" ht="18" customHeight="1" x14ac:dyDescent="0.55000000000000004">
      <c r="A52" s="149" t="s">
        <v>10</v>
      </c>
      <c r="B52" s="150"/>
      <c r="C52" s="151">
        <v>1500</v>
      </c>
      <c r="D52" s="152"/>
      <c r="E52" s="22" t="s">
        <v>29</v>
      </c>
      <c r="F52" s="153">
        <f>CEILING(SUMIF($C$13:$C$43,"D",$O$13:$O$43),0.25)</f>
        <v>0</v>
      </c>
      <c r="G52" s="92"/>
      <c r="H52" s="22" t="s">
        <v>30</v>
      </c>
      <c r="I52" s="151">
        <f t="shared" si="7"/>
        <v>0</v>
      </c>
      <c r="J52" s="154"/>
      <c r="K52" s="154"/>
      <c r="L52" s="23" t="s">
        <v>29</v>
      </c>
      <c r="M52" s="151"/>
      <c r="N52" s="154"/>
      <c r="O52" s="154"/>
      <c r="P52" s="154"/>
      <c r="Q52" s="22" t="s">
        <v>29</v>
      </c>
      <c r="S52" s="62"/>
      <c r="T52" s="61"/>
    </row>
    <row r="53" spans="1:20" s="5" customFormat="1" ht="18" customHeight="1" outlineLevel="1" x14ac:dyDescent="0.55000000000000004">
      <c r="A53" s="149" t="s">
        <v>34</v>
      </c>
      <c r="B53" s="150"/>
      <c r="C53" s="151">
        <f>C52*1.25</f>
        <v>1875</v>
      </c>
      <c r="D53" s="152"/>
      <c r="E53" s="22" t="s">
        <v>29</v>
      </c>
      <c r="F53" s="153">
        <f>CEILING(SUMIF($C$13:$C$43,"D",$P$13:$P$43),0.25)</f>
        <v>0</v>
      </c>
      <c r="G53" s="92"/>
      <c r="H53" s="22" t="s">
        <v>30</v>
      </c>
      <c r="I53" s="151">
        <f t="shared" si="7"/>
        <v>0</v>
      </c>
      <c r="J53" s="154"/>
      <c r="K53" s="154"/>
      <c r="L53" s="23" t="s">
        <v>29</v>
      </c>
      <c r="M53" s="136"/>
      <c r="N53" s="137"/>
      <c r="O53" s="137"/>
      <c r="P53" s="137"/>
      <c r="Q53" s="138"/>
      <c r="S53" s="62"/>
      <c r="T53" s="61"/>
    </row>
    <row r="54" spans="1:20" s="5" customFormat="1" ht="18" customHeight="1" x14ac:dyDescent="0.55000000000000004">
      <c r="A54" s="149" t="s">
        <v>11</v>
      </c>
      <c r="B54" s="150"/>
      <c r="C54" s="151">
        <v>1500</v>
      </c>
      <c r="D54" s="152"/>
      <c r="E54" s="22" t="s">
        <v>29</v>
      </c>
      <c r="F54" s="153">
        <f>CEILING(SUMIF($C$13:$C$43,"E",$O$13:$O$43),0.25)</f>
        <v>21.75</v>
      </c>
      <c r="G54" s="92"/>
      <c r="H54" s="22" t="s">
        <v>30</v>
      </c>
      <c r="I54" s="151">
        <f t="shared" si="7"/>
        <v>32625</v>
      </c>
      <c r="J54" s="154"/>
      <c r="K54" s="154"/>
      <c r="L54" s="23" t="s">
        <v>29</v>
      </c>
      <c r="M54" s="151">
        <v>2320</v>
      </c>
      <c r="N54" s="154"/>
      <c r="O54" s="154"/>
      <c r="P54" s="154"/>
      <c r="Q54" s="22" t="s">
        <v>29</v>
      </c>
      <c r="S54" s="62" t="s">
        <v>75</v>
      </c>
      <c r="T54" s="61" t="s">
        <v>66</v>
      </c>
    </row>
    <row r="55" spans="1:20" s="5" customFormat="1" ht="18" customHeight="1" outlineLevel="1" thickBot="1" x14ac:dyDescent="0.6">
      <c r="A55" s="130" t="s">
        <v>35</v>
      </c>
      <c r="B55" s="131"/>
      <c r="C55" s="132">
        <f>C54*1.25</f>
        <v>1875</v>
      </c>
      <c r="D55" s="133"/>
      <c r="E55" s="24" t="s">
        <v>29</v>
      </c>
      <c r="F55" s="134">
        <f>CEILING(SUMIF($C$13:$C$43,"E",$P$13:$P$43),0.25)</f>
        <v>0</v>
      </c>
      <c r="G55" s="71"/>
      <c r="H55" s="24" t="s">
        <v>30</v>
      </c>
      <c r="I55" s="132">
        <f t="shared" si="7"/>
        <v>0</v>
      </c>
      <c r="J55" s="135"/>
      <c r="K55" s="135"/>
      <c r="L55" s="25" t="s">
        <v>29</v>
      </c>
      <c r="M55" s="136"/>
      <c r="N55" s="137"/>
      <c r="O55" s="137"/>
      <c r="P55" s="137"/>
      <c r="Q55" s="138"/>
      <c r="S55" s="62"/>
      <c r="T55" s="61" t="s">
        <v>67</v>
      </c>
    </row>
    <row r="56" spans="1:20" s="5" customFormat="1" ht="18" customHeight="1" thickTop="1" x14ac:dyDescent="0.55000000000000004">
      <c r="A56" s="139" t="s">
        <v>27</v>
      </c>
      <c r="B56" s="140"/>
      <c r="C56" s="141"/>
      <c r="D56" s="142"/>
      <c r="E56" s="143"/>
      <c r="F56" s="144">
        <f>SUM(F46:G54)</f>
        <v>80.25</v>
      </c>
      <c r="G56" s="145"/>
      <c r="H56" s="26" t="s">
        <v>30</v>
      </c>
      <c r="I56" s="146">
        <f>SUM(I46:K54)</f>
        <v>121125</v>
      </c>
      <c r="J56" s="147"/>
      <c r="K56" s="147"/>
      <c r="L56" s="27" t="s">
        <v>29</v>
      </c>
      <c r="M56" s="146">
        <f>M46+M48+M50+M52+M54</f>
        <v>6960</v>
      </c>
      <c r="N56" s="148"/>
      <c r="O56" s="148"/>
      <c r="P56" s="148"/>
      <c r="Q56" s="26" t="s">
        <v>29</v>
      </c>
      <c r="S56" s="62"/>
      <c r="T56" s="61" t="s">
        <v>65</v>
      </c>
    </row>
    <row r="57" spans="1:20" s="5" customFormat="1" x14ac:dyDescent="0.55000000000000004">
      <c r="A57" s="4"/>
      <c r="B57" s="4"/>
      <c r="C57" s="4"/>
      <c r="D57" s="6"/>
      <c r="E57" s="20"/>
      <c r="G57" s="4"/>
      <c r="H57" s="6"/>
      <c r="I57" s="20"/>
      <c r="K57" s="4"/>
      <c r="L57" s="4"/>
      <c r="M57" s="4"/>
      <c r="N57" s="4"/>
      <c r="O57" s="4"/>
      <c r="P57" s="4"/>
      <c r="S57" s="62"/>
      <c r="T57" s="61" t="s">
        <v>64</v>
      </c>
    </row>
    <row r="58" spans="1:20" s="5" customFormat="1" ht="20.100000000000001" customHeight="1" x14ac:dyDescent="0.55000000000000004">
      <c r="A58" s="20" t="s">
        <v>36</v>
      </c>
      <c r="B58" s="4"/>
      <c r="C58" s="4"/>
      <c r="D58" s="6"/>
      <c r="E58" s="20"/>
      <c r="G58" s="20"/>
      <c r="H58" s="6"/>
      <c r="I58" s="20"/>
      <c r="K58" s="20"/>
      <c r="L58" s="4"/>
      <c r="M58" s="4"/>
      <c r="N58" s="4"/>
      <c r="O58" s="4"/>
      <c r="P58" s="4"/>
      <c r="S58" s="62"/>
      <c r="T58" s="61"/>
    </row>
    <row r="59" spans="1:20" s="5" customFormat="1" ht="20.100000000000001" customHeight="1" x14ac:dyDescent="0.55000000000000004">
      <c r="A59" s="4"/>
      <c r="B59" s="4"/>
      <c r="C59" s="4"/>
      <c r="D59" s="28" t="s">
        <v>37</v>
      </c>
      <c r="E59" s="28"/>
      <c r="F59" s="29"/>
      <c r="G59" s="30"/>
      <c r="H59" s="28"/>
      <c r="I59" s="28"/>
      <c r="J59" s="29"/>
      <c r="K59" s="30"/>
      <c r="L59" s="4"/>
      <c r="M59" s="4"/>
      <c r="N59" s="4"/>
      <c r="O59" s="4"/>
      <c r="P59" s="4"/>
      <c r="S59" s="62"/>
      <c r="T59" s="61"/>
    </row>
  </sheetData>
  <sheetProtection algorithmName="SHA-512" hashValue="+yykqHpLeL8SdIozl8TknlDCwemNwhAn7oyQ89OEchECtWEG5EMUnqT9NdhyimTB0B350XvJqY18h25ssez1Sg==" saltValue="dOOMBeL++hSizs3yh2ieBA==" spinCount="100000" sheet="1" objects="1" scenarios="1"/>
  <mergeCells count="131">
    <mergeCell ref="A2:Q2"/>
    <mergeCell ref="A4:B4"/>
    <mergeCell ref="C4:E4"/>
    <mergeCell ref="F4:H4"/>
    <mergeCell ref="I4:L4"/>
    <mergeCell ref="M4:Q4"/>
    <mergeCell ref="A5:B5"/>
    <mergeCell ref="C5:E5"/>
    <mergeCell ref="F5:H5"/>
    <mergeCell ref="I5:L5"/>
    <mergeCell ref="M5:Q5"/>
    <mergeCell ref="A6:B6"/>
    <mergeCell ref="C6:E6"/>
    <mergeCell ref="F6:H6"/>
    <mergeCell ref="I6:L6"/>
    <mergeCell ref="M6:Q6"/>
    <mergeCell ref="A7:B7"/>
    <mergeCell ref="C7:E7"/>
    <mergeCell ref="F7:H7"/>
    <mergeCell ref="I7:L7"/>
    <mergeCell ref="M7:Q7"/>
    <mergeCell ref="A8:B8"/>
    <mergeCell ref="C8:E8"/>
    <mergeCell ref="F8:H8"/>
    <mergeCell ref="I8:L8"/>
    <mergeCell ref="M8:Q8"/>
    <mergeCell ref="L11:L12"/>
    <mergeCell ref="M11:M12"/>
    <mergeCell ref="N11:P11"/>
    <mergeCell ref="Q11:Q12"/>
    <mergeCell ref="D13:J13"/>
    <mergeCell ref="D14:J14"/>
    <mergeCell ref="A9:B9"/>
    <mergeCell ref="C9:E9"/>
    <mergeCell ref="F9:H9"/>
    <mergeCell ref="I9:L9"/>
    <mergeCell ref="M9:Q9"/>
    <mergeCell ref="A11:A12"/>
    <mergeCell ref="B11:B12"/>
    <mergeCell ref="C11:C12"/>
    <mergeCell ref="D11:J12"/>
    <mergeCell ref="K11:K12"/>
    <mergeCell ref="D21:J21"/>
    <mergeCell ref="D22:J22"/>
    <mergeCell ref="D23:J23"/>
    <mergeCell ref="D24:J24"/>
    <mergeCell ref="D25:J25"/>
    <mergeCell ref="D26:J26"/>
    <mergeCell ref="D15:J15"/>
    <mergeCell ref="D16:J16"/>
    <mergeCell ref="D17:J17"/>
    <mergeCell ref="D18:J18"/>
    <mergeCell ref="D19:J19"/>
    <mergeCell ref="D20:J20"/>
    <mergeCell ref="D33:J33"/>
    <mergeCell ref="D34:J34"/>
    <mergeCell ref="D35:J35"/>
    <mergeCell ref="D36:J36"/>
    <mergeCell ref="D37:J37"/>
    <mergeCell ref="D38:J38"/>
    <mergeCell ref="D27:J27"/>
    <mergeCell ref="D28:J28"/>
    <mergeCell ref="D29:J29"/>
    <mergeCell ref="D30:J30"/>
    <mergeCell ref="D31:J31"/>
    <mergeCell ref="D32:J32"/>
    <mergeCell ref="M45:Q45"/>
    <mergeCell ref="A46:B46"/>
    <mergeCell ref="C46:D46"/>
    <mergeCell ref="F46:G46"/>
    <mergeCell ref="I46:K46"/>
    <mergeCell ref="M46:P46"/>
    <mergeCell ref="D39:J39"/>
    <mergeCell ref="D40:J40"/>
    <mergeCell ref="D41:J41"/>
    <mergeCell ref="D42:J42"/>
    <mergeCell ref="D43:J43"/>
    <mergeCell ref="A45:B45"/>
    <mergeCell ref="C45:E45"/>
    <mergeCell ref="F45:H45"/>
    <mergeCell ref="I45:L45"/>
    <mergeCell ref="A47:B47"/>
    <mergeCell ref="C47:D47"/>
    <mergeCell ref="F47:G47"/>
    <mergeCell ref="I47:K47"/>
    <mergeCell ref="M47:Q47"/>
    <mergeCell ref="A48:B48"/>
    <mergeCell ref="C48:D48"/>
    <mergeCell ref="F48:G48"/>
    <mergeCell ref="I48:K48"/>
    <mergeCell ref="M48:P48"/>
    <mergeCell ref="A49:B49"/>
    <mergeCell ref="C49:D49"/>
    <mergeCell ref="F49:G49"/>
    <mergeCell ref="I49:K49"/>
    <mergeCell ref="M49:Q49"/>
    <mergeCell ref="A50:B50"/>
    <mergeCell ref="C50:D50"/>
    <mergeCell ref="F50:G50"/>
    <mergeCell ref="I50:K50"/>
    <mergeCell ref="M50:P50"/>
    <mergeCell ref="A51:B51"/>
    <mergeCell ref="C51:D51"/>
    <mergeCell ref="F51:G51"/>
    <mergeCell ref="I51:K51"/>
    <mergeCell ref="M51:Q51"/>
    <mergeCell ref="A52:B52"/>
    <mergeCell ref="C52:D52"/>
    <mergeCell ref="F52:G52"/>
    <mergeCell ref="I52:K52"/>
    <mergeCell ref="M52:P52"/>
    <mergeCell ref="A53:B53"/>
    <mergeCell ref="C53:D53"/>
    <mergeCell ref="F53:G53"/>
    <mergeCell ref="I53:K53"/>
    <mergeCell ref="M53:Q53"/>
    <mergeCell ref="A54:B54"/>
    <mergeCell ref="C54:D54"/>
    <mergeCell ref="F54:G54"/>
    <mergeCell ref="I54:K54"/>
    <mergeCell ref="M54:P54"/>
    <mergeCell ref="A55:B55"/>
    <mergeCell ref="C55:D55"/>
    <mergeCell ref="F55:G55"/>
    <mergeCell ref="I55:K55"/>
    <mergeCell ref="M55:Q55"/>
    <mergeCell ref="A56:B56"/>
    <mergeCell ref="C56:E56"/>
    <mergeCell ref="F56:G56"/>
    <mergeCell ref="I56:K56"/>
    <mergeCell ref="M56:P56"/>
  </mergeCells>
  <phoneticPr fontId="3"/>
  <conditionalFormatting sqref="L46">
    <cfRule type="cellIs" dxfId="9" priority="10" operator="equal">
      <formula>0</formula>
    </cfRule>
  </conditionalFormatting>
  <conditionalFormatting sqref="B13:B43">
    <cfRule type="containsText" dxfId="8" priority="8" operator="containsText" text="日">
      <formula>NOT(ISERROR(SEARCH("日",B13)))</formula>
    </cfRule>
    <cfRule type="containsText" dxfId="7" priority="9" operator="containsText" text="土">
      <formula>NOT(ISERROR(SEARCH("土",B13)))</formula>
    </cfRule>
  </conditionalFormatting>
  <conditionalFormatting sqref="L56">
    <cfRule type="cellIs" dxfId="6" priority="7" operator="equal">
      <formula>0</formula>
    </cfRule>
  </conditionalFormatting>
  <conditionalFormatting sqref="L48 L50 L52 L54">
    <cfRule type="cellIs" dxfId="5" priority="6" operator="equal">
      <formula>0</formula>
    </cfRule>
  </conditionalFormatting>
  <conditionalFormatting sqref="L47">
    <cfRule type="cellIs" dxfId="4" priority="5" operator="equal">
      <formula>0</formula>
    </cfRule>
  </conditionalFormatting>
  <conditionalFormatting sqref="L49">
    <cfRule type="cellIs" dxfId="3" priority="4" operator="equal">
      <formula>0</formula>
    </cfRule>
  </conditionalFormatting>
  <conditionalFormatting sqref="L51">
    <cfRule type="cellIs" dxfId="2" priority="3" operator="equal">
      <formula>0</formula>
    </cfRule>
  </conditionalFormatting>
  <conditionalFormatting sqref="L53">
    <cfRule type="cellIs" dxfId="1" priority="2" operator="equal">
      <formula>0</formula>
    </cfRule>
  </conditionalFormatting>
  <conditionalFormatting sqref="L55">
    <cfRule type="cellIs" dxfId="0" priority="1" operator="equal">
      <formula>0</formula>
    </cfRule>
  </conditionalFormatting>
  <printOptions horizontalCentered="1"/>
  <pageMargins left="0.19685039370078741" right="0.19685039370078741" top="0.19685039370078741" bottom="0.19685039370078741" header="0.39370078740157483" footer="0.39370078740157483"/>
  <pageSetup paperSize="9" scale="50" firstPageNumber="84" orientation="landscape" useFirstPageNumber="1" r:id="rId1"/>
  <headerFooter alignWithMargins="0"/>
  <rowBreaks count="1" manualBreakCount="1">
    <brk id="45"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データ入力用</vt:lpstr>
      <vt:lpstr>手書き印刷用</vt:lpstr>
      <vt:lpstr>記入例(注意事項）</vt:lpstr>
      <vt:lpstr>データ入力用!Print_Area</vt:lpstr>
      <vt:lpstr>手書き印刷用!Print_Area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2022-04-28T09:58:29Z</cp:lastPrinted>
  <dcterms:created xsi:type="dcterms:W3CDTF">2022-04-27T08:36:07Z</dcterms:created>
  <dcterms:modified xsi:type="dcterms:W3CDTF">2022-05-02T05:03:57Z</dcterms:modified>
</cp:coreProperties>
</file>