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jimu-nas\先端研\01_研究基盤課\Kibanka\研究費執行マニュアル（様式集 旅費の手引き）\2024年度\7_【HP更新版】\sumi\"/>
    </mc:Choice>
  </mc:AlternateContent>
  <xr:revisionPtr revIDLastSave="0" documentId="13_ncr:1_{D5C92565-8917-4B18-977A-5BCF814A1F23}" xr6:coauthVersionLast="47" xr6:coauthVersionMax="47" xr10:uidLastSave="{00000000-0000-0000-0000-000000000000}"/>
  <bookViews>
    <workbookView xWindow="-108" yWindow="-108" windowWidth="23256" windowHeight="14976" xr2:uid="{00000000-000D-0000-FFFF-FFFF00000000}"/>
  </bookViews>
  <sheets>
    <sheet name="①【事前】日程表 (様式)" sheetId="8" r:id="rId1"/>
    <sheet name="②日程及び旅費地域区分（様式）" sheetId="5" r:id="rId2"/>
    <sheet name="③外国旅費請求書（様式）" sheetId="1" r:id="rId3"/>
    <sheet name="【記入例】②日程及旅費地域区分" sheetId="4" r:id="rId4"/>
    <sheet name="【記入例】③外国旅費請求書" sheetId="9" r:id="rId5"/>
  </sheets>
  <externalReferences>
    <externalReference r:id="rId6"/>
    <externalReference r:id="rId7"/>
    <externalReference r:id="rId8"/>
    <externalReference r:id="rId9"/>
    <externalReference r:id="rId10"/>
  </externalReferences>
  <definedNames>
    <definedName name="_xlnm.Print_Area" localSheetId="4">【記入例】③外国旅費請求書!$A$1:$W$52</definedName>
    <definedName name="_xlnm.Print_Area" localSheetId="0">'①【事前】日程表 (様式)'!$A$1:$J$26</definedName>
    <definedName name="_xlnm.Print_Area" localSheetId="1">'②日程及び旅費地域区分（様式）'!$A$1:$W$22</definedName>
    <definedName name="_xlnm.Print_Area" localSheetId="2">'③外国旅費請求書（様式）'!$A$1:$W$52</definedName>
    <definedName name="職種" localSheetId="3">#REF!</definedName>
    <definedName name="職種" localSheetId="0">#REF!</definedName>
    <definedName name="職種" localSheetId="1">#REF!</definedName>
    <definedName name="職種">#REF!</definedName>
    <definedName name="職名" localSheetId="3">[1]ドロップダウンリスト!$A$1:$A$14</definedName>
    <definedName name="職名" localSheetId="0">[2]ドロップダウンリスト!$A$1:$A$14</definedName>
    <definedName name="職名" localSheetId="1">[3]ドロップダウンリスト!$A$1:$A$14</definedName>
    <definedName name="職名">[4]ドロップダウンリスト!$A$1:$A$14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8" i="5" l="1"/>
  <c r="W9" i="5"/>
  <c r="W10" i="5"/>
  <c r="W11" i="5"/>
  <c r="W12" i="5"/>
  <c r="W13" i="5"/>
  <c r="W14" i="5"/>
  <c r="W15" i="5"/>
  <c r="W16" i="5"/>
  <c r="W17" i="5"/>
  <c r="W18" i="5"/>
  <c r="W19" i="5"/>
  <c r="W20" i="5"/>
  <c r="W21" i="5"/>
  <c r="W7" i="5"/>
  <c r="Q7" i="5"/>
  <c r="A13" i="8"/>
  <c r="A14" i="8"/>
  <c r="A15" i="8"/>
  <c r="F35" i="1"/>
  <c r="F35" i="9"/>
  <c r="P22" i="9"/>
  <c r="R22" i="9" s="1"/>
  <c r="R21" i="9"/>
  <c r="F40" i="9"/>
  <c r="R40" i="9" s="1"/>
  <c r="F39" i="9"/>
  <c r="R38" i="9"/>
  <c r="F38" i="9"/>
  <c r="P31" i="9"/>
  <c r="R31" i="9" s="1"/>
  <c r="F31" i="9" s="1"/>
  <c r="P30" i="9"/>
  <c r="R30" i="9" s="1"/>
  <c r="P29" i="9"/>
  <c r="R29" i="9" s="1"/>
  <c r="R27" i="9"/>
  <c r="P26" i="9"/>
  <c r="R26" i="9" s="1"/>
  <c r="F26" i="9" s="1"/>
  <c r="R25" i="9"/>
  <c r="P24" i="9"/>
  <c r="R24" i="9" s="1"/>
  <c r="P23" i="9"/>
  <c r="R23" i="9" s="1"/>
  <c r="F16" i="9"/>
  <c r="F15" i="9"/>
  <c r="F14" i="9"/>
  <c r="F13" i="9"/>
  <c r="N10" i="9"/>
  <c r="N6" i="9"/>
  <c r="N6" i="9" a="1"/>
  <c r="A6" i="9"/>
  <c r="A6" i="9" a="1"/>
  <c r="R38" i="1"/>
  <c r="F38" i="1"/>
  <c r="F39" i="1"/>
  <c r="F40" i="1"/>
  <c r="R40" i="1" s="1"/>
  <c r="F13" i="1"/>
  <c r="B12" i="5" a="1"/>
  <c r="B12" i="5" s="1"/>
  <c r="F37" i="9" l="1"/>
  <c r="F22" i="9"/>
  <c r="T7" i="5"/>
  <c r="P31" i="1"/>
  <c r="P30" i="1"/>
  <c r="P29" i="1"/>
  <c r="P28" i="1"/>
  <c r="P26" i="1"/>
  <c r="P25" i="1"/>
  <c r="P23" i="1"/>
  <c r="P24" i="1"/>
  <c r="P22" i="1"/>
  <c r="N6" i="1" a="1"/>
  <c r="N6" i="1" s="1"/>
  <c r="A6" i="1" a="1"/>
  <c r="A6" i="1" s="1"/>
  <c r="B21" i="5" a="1"/>
  <c r="B21" i="5" s="1"/>
  <c r="A21" i="5" s="1"/>
  <c r="F21" i="5" a="1"/>
  <c r="F21" i="5" s="1"/>
  <c r="F8" i="5" a="1"/>
  <c r="F8" i="5" s="1"/>
  <c r="F9" i="5" a="1"/>
  <c r="F9" i="5" s="1"/>
  <c r="F10" i="5" a="1"/>
  <c r="F10" i="5" s="1"/>
  <c r="F11" i="5" a="1"/>
  <c r="F11" i="5" s="1"/>
  <c r="F12" i="5" a="1"/>
  <c r="F12" i="5" s="1"/>
  <c r="F13" i="5" a="1"/>
  <c r="F13" i="5" s="1"/>
  <c r="F14" i="5" a="1"/>
  <c r="F14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F7" i="5" a="1"/>
  <c r="F7" i="5" s="1"/>
  <c r="B8" i="5" a="1"/>
  <c r="B8" i="5" s="1"/>
  <c r="B9" i="5" a="1"/>
  <c r="B9" i="5" s="1"/>
  <c r="B10" i="5" a="1"/>
  <c r="B10" i="5" s="1"/>
  <c r="B11" i="5" a="1"/>
  <c r="B11" i="5"/>
  <c r="A12" i="5"/>
  <c r="B13" i="5" a="1"/>
  <c r="B13" i="5" s="1"/>
  <c r="A13" i="5" s="1"/>
  <c r="B14" i="5" a="1"/>
  <c r="B14" i="5" s="1"/>
  <c r="A14" i="5" s="1"/>
  <c r="B15" i="5" a="1"/>
  <c r="B15" i="5" s="1"/>
  <c r="A15" i="5" s="1"/>
  <c r="B16" i="5" a="1"/>
  <c r="B16" i="5" s="1"/>
  <c r="A16" i="5" s="1"/>
  <c r="B17" i="5" a="1"/>
  <c r="B17" i="5" s="1"/>
  <c r="A17" i="5" s="1"/>
  <c r="B18" i="5" a="1"/>
  <c r="B18" i="5" s="1"/>
  <c r="A18" i="5" s="1"/>
  <c r="B19" i="5" a="1"/>
  <c r="B19" i="5" s="1"/>
  <c r="A19" i="5" s="1"/>
  <c r="B20" i="5" a="1"/>
  <c r="B20" i="5" s="1"/>
  <c r="A20" i="5" s="1"/>
  <c r="B7" i="5" a="1"/>
  <c r="B7" i="5" s="1"/>
  <c r="A9" i="8"/>
  <c r="T21" i="5"/>
  <c r="Q21" i="5"/>
  <c r="T20" i="5"/>
  <c r="Q20" i="5"/>
  <c r="T19" i="5"/>
  <c r="Q19" i="5"/>
  <c r="T18" i="5"/>
  <c r="Q18" i="5"/>
  <c r="T17" i="5"/>
  <c r="Q17" i="5"/>
  <c r="T16" i="5"/>
  <c r="Q16" i="5"/>
  <c r="T15" i="5"/>
  <c r="Q15" i="5"/>
  <c r="T14" i="5"/>
  <c r="Q14" i="5"/>
  <c r="T13" i="5"/>
  <c r="Q13" i="5"/>
  <c r="T12" i="5"/>
  <c r="Q12" i="5"/>
  <c r="T11" i="5"/>
  <c r="Q11" i="5"/>
  <c r="T10" i="5"/>
  <c r="Q10" i="5"/>
  <c r="T9" i="5"/>
  <c r="Q9" i="5"/>
  <c r="T8" i="5"/>
  <c r="Q8" i="5"/>
  <c r="Q22" i="5"/>
  <c r="P27" i="1" l="1"/>
  <c r="P28" i="9"/>
  <c r="R28" i="9" s="1"/>
  <c r="F27" i="9" s="1"/>
  <c r="L35" i="9" s="1"/>
  <c r="T22" i="5"/>
  <c r="F32" i="9" l="1"/>
  <c r="F36" i="9" s="1"/>
  <c r="R36" i="9" s="1"/>
  <c r="R42" i="9" s="1"/>
  <c r="F14" i="1"/>
  <c r="F15" i="1"/>
  <c r="R21" i="1"/>
  <c r="F16" i="1" s="1"/>
  <c r="Q7" i="4" l="1"/>
  <c r="T7" i="4"/>
  <c r="Q8" i="4"/>
  <c r="T8" i="4"/>
  <c r="Q9" i="4"/>
  <c r="T9" i="4"/>
  <c r="Q10" i="4"/>
  <c r="T10" i="4"/>
  <c r="Q11" i="4"/>
  <c r="T11" i="4"/>
  <c r="A12" i="4"/>
  <c r="A13" i="4" s="1"/>
  <c r="Q12" i="4"/>
  <c r="Q13" i="4"/>
  <c r="A14" i="4"/>
  <c r="Q14" i="4"/>
  <c r="T14" i="4"/>
  <c r="A15" i="4"/>
  <c r="Q15" i="4"/>
  <c r="T15" i="4"/>
  <c r="A16" i="4"/>
  <c r="Q16" i="4"/>
  <c r="T16" i="4"/>
  <c r="A17" i="4"/>
  <c r="Q17" i="4"/>
  <c r="T17" i="4"/>
  <c r="A18" i="4"/>
  <c r="Q18" i="4"/>
  <c r="T18" i="4"/>
  <c r="A19" i="4"/>
  <c r="Q19" i="4"/>
  <c r="T19" i="4"/>
  <c r="A20" i="4"/>
  <c r="Q20" i="4"/>
  <c r="T20" i="4"/>
  <c r="A21" i="4"/>
  <c r="Q21" i="4"/>
  <c r="T21" i="4"/>
  <c r="Q22" i="4" l="1"/>
  <c r="T22" i="4"/>
  <c r="N10" i="1" l="1"/>
  <c r="R23" i="1"/>
  <c r="R22" i="1"/>
  <c r="R24" i="1"/>
  <c r="R25" i="1"/>
  <c r="R26" i="1"/>
  <c r="F26" i="1" s="1"/>
  <c r="R27" i="1"/>
  <c r="R28" i="1"/>
  <c r="R29" i="1"/>
  <c r="R30" i="1"/>
  <c r="R31" i="1"/>
  <c r="F31" i="1" s="1"/>
  <c r="F37" i="1" l="1"/>
  <c r="F27" i="1"/>
  <c r="F22" i="1"/>
  <c r="L35" i="1" l="1"/>
  <c r="F32" i="1" s="1"/>
  <c r="A12" i="8"/>
  <c r="A18" i="8"/>
  <c r="A16" i="8"/>
  <c r="A21" i="8"/>
  <c r="A24" i="8"/>
  <c r="A17" i="8"/>
  <c r="A22" i="8"/>
  <c r="A19" i="8"/>
  <c r="A23" i="8"/>
  <c r="A20" i="8"/>
  <c r="F36" i="1" l="1"/>
  <c r="R36" i="1" s="1"/>
  <c r="R42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横浜市立大学</author>
  </authors>
  <commentList>
    <comment ref="Q7" authorId="0" shapeId="0" xr:uid="{282646BC-1CD2-42C4-A575-C0D04279BA57}">
      <text>
        <r>
          <rPr>
            <b/>
            <sz val="9"/>
            <color indexed="81"/>
            <rFont val="ＭＳ Ｐゴシック"/>
            <family val="3"/>
            <charset val="128"/>
          </rPr>
          <t>横浜市立大学:</t>
        </r>
        <r>
          <rPr>
            <sz val="9"/>
            <color indexed="81"/>
            <rFont val="ＭＳ Ｐゴシック"/>
            <family val="3"/>
            <charset val="128"/>
          </rPr>
          <t xml:space="preserve">
計算式が入っています。
</t>
        </r>
        <r>
          <rPr>
            <b/>
            <sz val="9"/>
            <color indexed="81"/>
            <rFont val="ＭＳ Ｐゴシック"/>
            <family val="3"/>
            <charset val="128"/>
          </rPr>
          <t>日当が不要な場合は、手入力で0としてください。</t>
        </r>
      </text>
    </comment>
    <comment ref="T7" authorId="0" shapeId="0" xr:uid="{F338A9E5-7DF9-42AC-8357-5B88C8502069}">
      <text>
        <r>
          <rPr>
            <b/>
            <sz val="9"/>
            <color indexed="81"/>
            <rFont val="ＭＳ Ｐゴシック"/>
            <family val="3"/>
            <charset val="128"/>
          </rPr>
          <t>横浜市立大学:</t>
        </r>
        <r>
          <rPr>
            <sz val="9"/>
            <color indexed="81"/>
            <rFont val="ＭＳ Ｐゴシック"/>
            <family val="3"/>
            <charset val="128"/>
          </rPr>
          <t xml:space="preserve">
計算式が入っています。
機中泊等で宿泊料が発生しない場合は、手入力で0としてください。</t>
        </r>
      </text>
    </comment>
    <comment ref="T22" authorId="0" shapeId="0" xr:uid="{99BADF8A-8257-4311-8DF1-48EDD47573F1}">
      <text>
        <r>
          <rPr>
            <b/>
            <sz val="9"/>
            <color indexed="81"/>
            <rFont val="ＭＳ Ｐゴシック"/>
            <family val="3"/>
            <charset val="128"/>
          </rPr>
          <t>横浜市立大学:</t>
        </r>
        <r>
          <rPr>
            <sz val="9"/>
            <color indexed="81"/>
            <rFont val="ＭＳ Ｐゴシック"/>
            <family val="3"/>
            <charset val="128"/>
          </rPr>
          <t xml:space="preserve">
計算式が入っています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ycustaff</author>
  </authors>
  <commentList>
    <comment ref="A32" authorId="0" shapeId="0" xr:uid="{C6DB9263-34B8-46A8-99B0-FF3D2F26879F}">
      <text>
        <r>
          <rPr>
            <b/>
            <sz val="9"/>
            <color indexed="81"/>
            <rFont val="MS P ゴシック"/>
            <family val="3"/>
            <charset val="128"/>
          </rPr>
          <t>YCU:</t>
        </r>
        <r>
          <rPr>
            <sz val="9"/>
            <color indexed="81"/>
            <rFont val="MS P ゴシック"/>
            <family val="3"/>
            <charset val="128"/>
          </rPr>
          <t xml:space="preserve">
※通信費（wifi等）、参加費・年会費は雑費ではなく、通信費・参加費欄にご記載ください。</t>
        </r>
      </text>
    </comment>
    <comment ref="B46" authorId="0" shapeId="0" xr:uid="{7AE93A44-4F03-49C5-B440-F99AE6CFBCE3}">
      <text>
        <r>
          <rPr>
            <b/>
            <sz val="9"/>
            <color indexed="81"/>
            <rFont val="MS P ゴシック"/>
            <family val="3"/>
            <charset val="128"/>
          </rPr>
          <t>YCU:</t>
        </r>
        <r>
          <rPr>
            <sz val="9"/>
            <color indexed="81"/>
            <rFont val="MS P ゴシック"/>
            <family val="3"/>
            <charset val="128"/>
          </rPr>
          <t xml:space="preserve">
（例）羽田空港\2,950 成田空港\2,660(現行）(2023.9.1～、成田空港は\3,080へ改定予定）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横浜市立大学</author>
  </authors>
  <commentList>
    <comment ref="Q7" authorId="0" shapeId="0" xr:uid="{00000000-0006-0000-0300-000001000000}">
      <text>
        <r>
          <rPr>
            <b/>
            <sz val="9"/>
            <color rgb="FF000000"/>
            <rFont val="ＭＳ Ｐゴシック"/>
            <family val="2"/>
            <charset val="128"/>
          </rPr>
          <t>横浜市立大学</t>
        </r>
        <r>
          <rPr>
            <b/>
            <sz val="9"/>
            <color rgb="FF000000"/>
            <rFont val="ＭＳ Ｐゴシック"/>
            <family val="2"/>
            <charset val="128"/>
          </rPr>
          <t>:</t>
        </r>
        <r>
          <rPr>
            <sz val="9"/>
            <color rgb="FF000000"/>
            <rFont val="ＭＳ Ｐゴシック"/>
            <family val="2"/>
            <charset val="128"/>
          </rPr>
          <t xml:space="preserve">
</t>
        </r>
        <r>
          <rPr>
            <sz val="9"/>
            <color rgb="FF000000"/>
            <rFont val="ＭＳ Ｐゴシック"/>
            <family val="2"/>
            <charset val="128"/>
          </rPr>
          <t>計算式が入っています</t>
        </r>
      </text>
    </comment>
    <comment ref="T7" authorId="0" shapeId="0" xr:uid="{00000000-0006-0000-0300-000002000000}">
      <text>
        <r>
          <rPr>
            <b/>
            <sz val="9"/>
            <color rgb="FF000000"/>
            <rFont val="ＭＳ Ｐゴシック"/>
            <family val="2"/>
            <charset val="128"/>
          </rPr>
          <t>横浜市立大学</t>
        </r>
        <r>
          <rPr>
            <b/>
            <sz val="9"/>
            <color rgb="FF000000"/>
            <rFont val="ＭＳ Ｐゴシック"/>
            <family val="2"/>
            <charset val="128"/>
          </rPr>
          <t>:</t>
        </r>
        <r>
          <rPr>
            <sz val="9"/>
            <color rgb="FF000000"/>
            <rFont val="ＭＳ Ｐゴシック"/>
            <family val="2"/>
            <charset val="128"/>
          </rPr>
          <t xml:space="preserve">
</t>
        </r>
        <r>
          <rPr>
            <sz val="9"/>
            <color rgb="FF000000"/>
            <rFont val="ＭＳ Ｐゴシック"/>
            <family val="2"/>
            <charset val="128"/>
          </rPr>
          <t>計算式が入っています。</t>
        </r>
        <r>
          <rPr>
            <sz val="9"/>
            <color rgb="FF000000"/>
            <rFont val="ＭＳ Ｐゴシック"/>
            <family val="2"/>
            <charset val="128"/>
          </rPr>
          <t xml:space="preserve">
</t>
        </r>
        <r>
          <rPr>
            <sz val="9"/>
            <color rgb="FF000000"/>
            <rFont val="ＭＳ Ｐゴシック"/>
            <family val="2"/>
            <charset val="128"/>
          </rPr>
          <t>機中泊等で宿泊料が発生しない場合は、手入力で</t>
        </r>
        <r>
          <rPr>
            <sz val="9"/>
            <color rgb="FF000000"/>
            <rFont val="ＭＳ Ｐゴシック"/>
            <family val="2"/>
            <charset val="128"/>
          </rPr>
          <t>0</t>
        </r>
        <r>
          <rPr>
            <sz val="9"/>
            <color rgb="FF000000"/>
            <rFont val="ＭＳ Ｐゴシック"/>
            <family val="2"/>
            <charset val="128"/>
          </rPr>
          <t>としてください。</t>
        </r>
      </text>
    </comment>
    <comment ref="T22" authorId="0" shapeId="0" xr:uid="{00000000-0006-0000-0300-000003000000}">
      <text>
        <r>
          <rPr>
            <b/>
            <sz val="9"/>
            <color rgb="FF000000"/>
            <rFont val="ＭＳ Ｐゴシック"/>
            <family val="2"/>
            <charset val="128"/>
          </rPr>
          <t>横浜市立大学</t>
        </r>
        <r>
          <rPr>
            <b/>
            <sz val="9"/>
            <color rgb="FF000000"/>
            <rFont val="ＭＳ Ｐゴシック"/>
            <family val="2"/>
            <charset val="128"/>
          </rPr>
          <t>:</t>
        </r>
        <r>
          <rPr>
            <sz val="9"/>
            <color rgb="FF000000"/>
            <rFont val="ＭＳ Ｐゴシック"/>
            <family val="2"/>
            <charset val="128"/>
          </rPr>
          <t xml:space="preserve">
</t>
        </r>
        <r>
          <rPr>
            <sz val="9"/>
            <color rgb="FF000000"/>
            <rFont val="ＭＳ Ｐゴシック"/>
            <family val="2"/>
            <charset val="128"/>
          </rPr>
          <t>計算式が入っています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ycustaff</author>
  </authors>
  <commentList>
    <comment ref="V27" authorId="0" shapeId="0" xr:uid="{8BF13E8A-A5A0-43B1-A695-6FAAA85002C7}">
      <text>
        <r>
          <rPr>
            <b/>
            <sz val="9"/>
            <color indexed="81"/>
            <rFont val="MS P ゴシック"/>
            <family val="3"/>
            <charset val="128"/>
          </rPr>
          <t>YCU:</t>
        </r>
        <r>
          <rPr>
            <sz val="9"/>
            <color indexed="81"/>
            <rFont val="MS P ゴシック"/>
            <family val="3"/>
            <charset val="128"/>
          </rPr>
          <t xml:space="preserve">
※規程額未満の実費請求を希望される場合には、手修正で金額記載をお願いします。</t>
        </r>
      </text>
    </comment>
    <comment ref="A32" authorId="0" shapeId="0" xr:uid="{0DA22B3A-2806-401E-AAF9-589577E86FEA}">
      <text>
        <r>
          <rPr>
            <b/>
            <sz val="9"/>
            <color indexed="81"/>
            <rFont val="MS P ゴシック"/>
            <family val="3"/>
            <charset val="128"/>
          </rPr>
          <t>YCU:</t>
        </r>
        <r>
          <rPr>
            <sz val="9"/>
            <color indexed="81"/>
            <rFont val="MS P ゴシック"/>
            <family val="3"/>
            <charset val="128"/>
          </rPr>
          <t xml:space="preserve">
※通信費（wifi等）、参加費・年会費は雑費ではなく、通信費・参加費欄にご記載ください。</t>
        </r>
      </text>
    </comment>
    <comment ref="R36" authorId="0" shapeId="0" xr:uid="{8254680C-D8DB-4FE3-96CA-68D8D3C73053}">
      <text>
        <r>
          <rPr>
            <b/>
            <sz val="9"/>
            <color indexed="81"/>
            <rFont val="MS P ゴシック"/>
            <family val="3"/>
            <charset val="128"/>
          </rPr>
          <t>YCU:</t>
        </r>
        <r>
          <rPr>
            <sz val="9"/>
            <color indexed="81"/>
            <rFont val="MS P ゴシック"/>
            <family val="3"/>
            <charset val="128"/>
          </rPr>
          <t xml:space="preserve">
※規程支給額の合計値が自動計算で入りますが、減額請求される場合には、手修正お願いします。</t>
        </r>
      </text>
    </comment>
    <comment ref="B46" authorId="0" shapeId="0" xr:uid="{25639FEB-45C1-424B-BDDB-971A021E2513}">
      <text>
        <r>
          <rPr>
            <b/>
            <sz val="9"/>
            <color indexed="81"/>
            <rFont val="MS P ゴシック"/>
            <family val="3"/>
            <charset val="128"/>
          </rPr>
          <t>YCU:</t>
        </r>
        <r>
          <rPr>
            <sz val="9"/>
            <color indexed="81"/>
            <rFont val="MS P ゴシック"/>
            <family val="3"/>
            <charset val="128"/>
          </rPr>
          <t xml:space="preserve">
（例）羽田空港\2,950 成田空港\2,660(現行）(2023.9.1～、成田空港は\3,080へ改定予定）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<sst xmlns="http://schemas.openxmlformats.org/spreadsheetml/2006/main" count="307" uniqueCount="109">
  <si>
    <t>所属　</t>
    <rPh sb="0" eb="2">
      <t>ショゾク</t>
    </rPh>
    <phoneticPr fontId="3"/>
  </si>
  <si>
    <t>職名</t>
    <rPh sb="0" eb="2">
      <t>ショクメイ</t>
    </rPh>
    <phoneticPr fontId="3"/>
  </si>
  <si>
    <t>氏名　　</t>
    <phoneticPr fontId="2"/>
  </si>
  <si>
    <t>日</t>
    <rPh sb="0" eb="1">
      <t>ニチ</t>
    </rPh>
    <phoneticPr fontId="3"/>
  </si>
  <si>
    <t>月　　日</t>
    <rPh sb="0" eb="1">
      <t>ツキ</t>
    </rPh>
    <rPh sb="3" eb="4">
      <t>ヒ</t>
    </rPh>
    <phoneticPr fontId="3"/>
  </si>
  <si>
    <t>行　　　程</t>
    <rPh sb="0" eb="1">
      <t>ギョウ</t>
    </rPh>
    <rPh sb="4" eb="5">
      <t>ホド</t>
    </rPh>
    <phoneticPr fontId="3"/>
  </si>
  <si>
    <t>出張地</t>
    <rPh sb="0" eb="2">
      <t>シュッチョウ</t>
    </rPh>
    <rPh sb="2" eb="3">
      <t>チ</t>
    </rPh>
    <phoneticPr fontId="3"/>
  </si>
  <si>
    <t>滞在目的</t>
    <rPh sb="0" eb="2">
      <t>タイザイ</t>
    </rPh>
    <rPh sb="2" eb="4">
      <t>モクテキ</t>
    </rPh>
    <phoneticPr fontId="3"/>
  </si>
  <si>
    <t>※欄が足りない場合は、同一地に滞在する期間を省略して記載しても結構です。　  　　　　　　　　　　　　　　　　　　　　</t>
    <rPh sb="1" eb="2">
      <t>ラン</t>
    </rPh>
    <rPh sb="3" eb="4">
      <t>タ</t>
    </rPh>
    <rPh sb="7" eb="9">
      <t>バアイ</t>
    </rPh>
    <rPh sb="11" eb="13">
      <t>ドウイツ</t>
    </rPh>
    <rPh sb="13" eb="14">
      <t>チ</t>
    </rPh>
    <rPh sb="15" eb="17">
      <t>タイザイ</t>
    </rPh>
    <rPh sb="19" eb="21">
      <t>キカン</t>
    </rPh>
    <rPh sb="22" eb="24">
      <t>ショウリャク</t>
    </rPh>
    <rPh sb="26" eb="28">
      <t>キサイ</t>
    </rPh>
    <rPh sb="31" eb="33">
      <t>ケッコウ</t>
    </rPh>
    <phoneticPr fontId="3"/>
  </si>
  <si>
    <t xml:space="preserve">※自費等以外の場合を除き、原則として出発日および帰着日は、所属・空港の出発・到着予定時間を記載ください。  </t>
    <rPh sb="1" eb="3">
      <t>ジヒ</t>
    </rPh>
    <rPh sb="3" eb="4">
      <t>トウ</t>
    </rPh>
    <rPh sb="4" eb="6">
      <t>イガイ</t>
    </rPh>
    <rPh sb="7" eb="9">
      <t>バアイ</t>
    </rPh>
    <rPh sb="10" eb="11">
      <t>ノゾ</t>
    </rPh>
    <rPh sb="13" eb="15">
      <t>ゲンソク</t>
    </rPh>
    <rPh sb="18" eb="20">
      <t>シュッパツ</t>
    </rPh>
    <rPh sb="20" eb="21">
      <t>ビ</t>
    </rPh>
    <rPh sb="24" eb="26">
      <t>キチャク</t>
    </rPh>
    <rPh sb="26" eb="27">
      <t>ビ</t>
    </rPh>
    <rPh sb="29" eb="31">
      <t>ショゾク</t>
    </rPh>
    <rPh sb="32" eb="34">
      <t>クウコウ</t>
    </rPh>
    <rPh sb="35" eb="37">
      <t>シュッパツ</t>
    </rPh>
    <rPh sb="38" eb="40">
      <t>トウチャク</t>
    </rPh>
    <rPh sb="40" eb="42">
      <t>ヨテイ</t>
    </rPh>
    <rPh sb="42" eb="44">
      <t>ジカン</t>
    </rPh>
    <rPh sb="45" eb="47">
      <t>キサイ</t>
    </rPh>
    <phoneticPr fontId="3"/>
  </si>
  <si>
    <t>日 程 及 び 旅 費 地 域 区 分</t>
    <rPh sb="0" eb="1">
      <t>ヒ</t>
    </rPh>
    <rPh sb="2" eb="3">
      <t>ホド</t>
    </rPh>
    <rPh sb="4" eb="5">
      <t>オヨ</t>
    </rPh>
    <rPh sb="8" eb="9">
      <t>タビ</t>
    </rPh>
    <rPh sb="10" eb="11">
      <t>ヒ</t>
    </rPh>
    <rPh sb="12" eb="13">
      <t>チ</t>
    </rPh>
    <rPh sb="14" eb="15">
      <t>イキ</t>
    </rPh>
    <rPh sb="16" eb="17">
      <t>ク</t>
    </rPh>
    <rPh sb="18" eb="19">
      <t>ブン</t>
    </rPh>
    <phoneticPr fontId="3"/>
  </si>
  <si>
    <t>所属</t>
    <rPh sb="0" eb="2">
      <t>ショゾク</t>
    </rPh>
    <phoneticPr fontId="3"/>
  </si>
  <si>
    <t>氏名</t>
    <rPh sb="0" eb="2">
      <t>シメイ</t>
    </rPh>
    <phoneticPr fontId="3"/>
  </si>
  <si>
    <t>日</t>
    <rPh sb="0" eb="1">
      <t>ヒ</t>
    </rPh>
    <phoneticPr fontId="3"/>
  </si>
  <si>
    <t>月     日</t>
    <rPh sb="0" eb="1">
      <t>ツキ</t>
    </rPh>
    <rPh sb="6" eb="7">
      <t>ヒ</t>
    </rPh>
    <phoneticPr fontId="3"/>
  </si>
  <si>
    <t>行　　程</t>
    <rPh sb="0" eb="1">
      <t>ギョウ</t>
    </rPh>
    <rPh sb="3" eb="4">
      <t>ホド</t>
    </rPh>
    <phoneticPr fontId="3"/>
  </si>
  <si>
    <t>区分</t>
    <rPh sb="0" eb="2">
      <t>クブン</t>
    </rPh>
    <phoneticPr fontId="3"/>
  </si>
  <si>
    <t>宿泊地</t>
    <rPh sb="0" eb="3">
      <t>シュクハクチ</t>
    </rPh>
    <phoneticPr fontId="3"/>
  </si>
  <si>
    <t>日　当</t>
    <rPh sb="0" eb="1">
      <t>ヒ</t>
    </rPh>
    <rPh sb="2" eb="3">
      <t>トウ</t>
    </rPh>
    <phoneticPr fontId="3"/>
  </si>
  <si>
    <t>宿泊料</t>
    <rPh sb="0" eb="2">
      <t>シュクハク</t>
    </rPh>
    <rPh sb="2" eb="3">
      <t>リョウ</t>
    </rPh>
    <phoneticPr fontId="3"/>
  </si>
  <si>
    <t>指定都市</t>
    <rPh sb="0" eb="2">
      <t>シテイ</t>
    </rPh>
    <rPh sb="2" eb="4">
      <t>トシ</t>
    </rPh>
    <phoneticPr fontId="3"/>
  </si>
  <si>
    <t>甲</t>
    <rPh sb="0" eb="1">
      <t>コウ</t>
    </rPh>
    <phoneticPr fontId="3"/>
  </si>
  <si>
    <t>乙</t>
    <rPh sb="0" eb="1">
      <t>オツ</t>
    </rPh>
    <phoneticPr fontId="3"/>
  </si>
  <si>
    <t>丙</t>
    <rPh sb="0" eb="1">
      <t>ヘイ</t>
    </rPh>
    <phoneticPr fontId="3"/>
  </si>
  <si>
    <t>国内</t>
    <rPh sb="0" eb="2">
      <t>コクナイ</t>
    </rPh>
    <phoneticPr fontId="3"/>
  </si>
  <si>
    <t>合  計</t>
    <rPh sb="0" eb="1">
      <t>ゴウ</t>
    </rPh>
    <rPh sb="3" eb="4">
      <t>ケイ</t>
    </rPh>
    <phoneticPr fontId="3"/>
  </si>
  <si>
    <t>（請求先）</t>
    <rPh sb="1" eb="3">
      <t>セイキュウ</t>
    </rPh>
    <rPh sb="3" eb="4">
      <t>サキ</t>
    </rPh>
    <phoneticPr fontId="3"/>
  </si>
  <si>
    <t>公立大学法人横浜市立大学理事長</t>
    <rPh sb="0" eb="2">
      <t>コウリツ</t>
    </rPh>
    <rPh sb="2" eb="4">
      <t>ダイガク</t>
    </rPh>
    <rPh sb="4" eb="6">
      <t>ホウジン</t>
    </rPh>
    <rPh sb="6" eb="10">
      <t>ヨコハマシリツ</t>
    </rPh>
    <rPh sb="10" eb="12">
      <t>ダイガク</t>
    </rPh>
    <rPh sb="12" eb="15">
      <t>リジチョウ</t>
    </rPh>
    <phoneticPr fontId="3"/>
  </si>
  <si>
    <t>所　属　　</t>
    <rPh sb="0" eb="1">
      <t>ショ</t>
    </rPh>
    <rPh sb="2" eb="3">
      <t>ゾク</t>
    </rPh>
    <phoneticPr fontId="3"/>
  </si>
  <si>
    <t>職　名</t>
    <phoneticPr fontId="2"/>
  </si>
  <si>
    <t>研究代表者　氏名</t>
    <rPh sb="0" eb="2">
      <t>ケンキュウ</t>
    </rPh>
    <rPh sb="2" eb="5">
      <t>ダイヒョウシャ</t>
    </rPh>
    <rPh sb="6" eb="7">
      <t>シ</t>
    </rPh>
    <rPh sb="7" eb="8">
      <t>メイ</t>
    </rPh>
    <phoneticPr fontId="3"/>
  </si>
  <si>
    <t>出　　張
期　　間</t>
    <rPh sb="0" eb="1">
      <t>デ</t>
    </rPh>
    <rPh sb="3" eb="4">
      <t>ハリ</t>
    </rPh>
    <rPh sb="5" eb="6">
      <t>キ</t>
    </rPh>
    <rPh sb="8" eb="9">
      <t>カン</t>
    </rPh>
    <phoneticPr fontId="3"/>
  </si>
  <si>
    <t>年</t>
    <rPh sb="0" eb="1">
      <t>ネン</t>
    </rPh>
    <phoneticPr fontId="3"/>
  </si>
  <si>
    <t>月</t>
    <rPh sb="0" eb="1">
      <t>ガツ</t>
    </rPh>
    <phoneticPr fontId="3"/>
  </si>
  <si>
    <t>日から</t>
    <rPh sb="0" eb="1">
      <t>ヒ</t>
    </rPh>
    <phoneticPr fontId="3"/>
  </si>
  <si>
    <t>日まで</t>
    <rPh sb="0" eb="1">
      <t>ヒ</t>
    </rPh>
    <phoneticPr fontId="3"/>
  </si>
  <si>
    <t>機中</t>
    <rPh sb="0" eb="2">
      <t>キチュウ</t>
    </rPh>
    <phoneticPr fontId="3"/>
  </si>
  <si>
    <t>泊</t>
    <rPh sb="0" eb="1">
      <t>ハク</t>
    </rPh>
    <phoneticPr fontId="3"/>
  </si>
  <si>
    <t>出張先</t>
    <rPh sb="0" eb="2">
      <t>シュッチョウ</t>
    </rPh>
    <rPh sb="2" eb="3">
      <t>サキ</t>
    </rPh>
    <phoneticPr fontId="3"/>
  </si>
  <si>
    <t>不課税</t>
    <rPh sb="0" eb="1">
      <t>フ</t>
    </rPh>
    <rPh sb="1" eb="3">
      <t>カゼイ</t>
    </rPh>
    <phoneticPr fontId="3"/>
  </si>
  <si>
    <t>１．</t>
    <phoneticPr fontId="3"/>
  </si>
  <si>
    <t>課税</t>
    <rPh sb="0" eb="2">
      <t>カゼイ</t>
    </rPh>
    <phoneticPr fontId="3"/>
  </si>
  <si>
    <t>２．</t>
    <phoneticPr fontId="3"/>
  </si>
  <si>
    <t>３．</t>
    <phoneticPr fontId="3"/>
  </si>
  <si>
    <t>'※2　国内移動経路は、切符利用・ICカード利用のいずれか実際に使用したものを記入</t>
  </si>
  <si>
    <t>行きの経路</t>
    <rPh sb="0" eb="1">
      <t>イ</t>
    </rPh>
    <rPh sb="3" eb="5">
      <t>ケイロ</t>
    </rPh>
    <phoneticPr fontId="3"/>
  </si>
  <si>
    <t>～</t>
    <phoneticPr fontId="2"/>
  </si>
  <si>
    <t>帰りの経路</t>
    <rPh sb="0" eb="1">
      <t>カエ</t>
    </rPh>
    <rPh sb="3" eb="5">
      <t>ケイロ</t>
    </rPh>
    <phoneticPr fontId="3"/>
  </si>
  <si>
    <t>往復</t>
    <rPh sb="0" eb="2">
      <t>オウフク</t>
    </rPh>
    <phoneticPr fontId="3"/>
  </si>
  <si>
    <t>日　　当</t>
    <rPh sb="0" eb="1">
      <t>ヒ</t>
    </rPh>
    <rPh sb="3" eb="4">
      <t>トウ</t>
    </rPh>
    <phoneticPr fontId="3"/>
  </si>
  <si>
    <t>＠</t>
    <phoneticPr fontId="3"/>
  </si>
  <si>
    <t>指</t>
    <rPh sb="0" eb="1">
      <t>ユビ</t>
    </rPh>
    <phoneticPr fontId="3"/>
  </si>
  <si>
    <t>ｘ</t>
    <phoneticPr fontId="3"/>
  </si>
  <si>
    <t>日＝</t>
    <rPh sb="0" eb="1">
      <t>ニチ</t>
    </rPh>
    <phoneticPr fontId="3"/>
  </si>
  <si>
    <t>規　程
支給額</t>
    <rPh sb="0" eb="1">
      <t>タダシ</t>
    </rPh>
    <rPh sb="2" eb="3">
      <t>ホド</t>
    </rPh>
    <rPh sb="4" eb="7">
      <t>シキュウガク</t>
    </rPh>
    <phoneticPr fontId="3"/>
  </si>
  <si>
    <t>旅費
実費支給額</t>
    <rPh sb="0" eb="2">
      <t>リョヒ</t>
    </rPh>
    <rPh sb="3" eb="8">
      <t>ジッピシキュウガク</t>
    </rPh>
    <phoneticPr fontId="3"/>
  </si>
  <si>
    <t>WiFi（不課税）</t>
    <rPh sb="5" eb="8">
      <t>フカゼイ</t>
    </rPh>
    <phoneticPr fontId="3"/>
  </si>
  <si>
    <t>WiFi（課税）</t>
    <rPh sb="5" eb="7">
      <t>カゼイ</t>
    </rPh>
    <phoneticPr fontId="3"/>
  </si>
  <si>
    <t>通信費
合計</t>
    <rPh sb="0" eb="3">
      <t>ツウシンヒ</t>
    </rPh>
    <rPh sb="4" eb="6">
      <t>ゴウケイ</t>
    </rPh>
    <phoneticPr fontId="2"/>
  </si>
  <si>
    <t>学会参加費</t>
    <rPh sb="0" eb="2">
      <t>ガッカイ</t>
    </rPh>
    <rPh sb="2" eb="5">
      <t>サンカヒ</t>
    </rPh>
    <phoneticPr fontId="2"/>
  </si>
  <si>
    <t>参加費等
合計</t>
    <rPh sb="0" eb="3">
      <t>サンカヒ</t>
    </rPh>
    <rPh sb="3" eb="4">
      <t>トウ</t>
    </rPh>
    <rPh sb="5" eb="7">
      <t>ゴウケイ</t>
    </rPh>
    <phoneticPr fontId="3"/>
  </si>
  <si>
    <t>総合計</t>
    <rPh sb="0" eb="3">
      <t>ソウゴウケイ</t>
    </rPh>
    <phoneticPr fontId="2"/>
  </si>
  <si>
    <t>○○学</t>
  </si>
  <si>
    <t>横浜　太郎</t>
  </si>
  <si>
    <t>ロサンゼルス</t>
    <phoneticPr fontId="2"/>
  </si>
  <si>
    <t>第15回国際○☓△学会参加</t>
    <rPh sb="11" eb="13">
      <t>サンカ</t>
    </rPh>
    <phoneticPr fontId="2"/>
  </si>
  <si>
    <t>第15回国際○☓△学会参加・発表</t>
    <rPh sb="11" eb="13">
      <t>サンカ</t>
    </rPh>
    <rPh sb="14" eb="16">
      <t>ハッピョウ</t>
    </rPh>
    <phoneticPr fontId="2"/>
  </si>
  <si>
    <t>機中泊</t>
    <rPh sb="0" eb="3">
      <t>キチュウハク</t>
    </rPh>
    <phoneticPr fontId="2"/>
  </si>
  <si>
    <t>海　外　出　張　（研　修）　日　程　表</t>
    <rPh sb="0" eb="1">
      <t>ウミ</t>
    </rPh>
    <rPh sb="2" eb="3">
      <t>ソト</t>
    </rPh>
    <rPh sb="4" eb="5">
      <t>デ</t>
    </rPh>
    <rPh sb="6" eb="7">
      <t>ハリ</t>
    </rPh>
    <rPh sb="9" eb="10">
      <t>ケン</t>
    </rPh>
    <rPh sb="11" eb="12">
      <t>オサム</t>
    </rPh>
    <rPh sb="14" eb="15">
      <t>ヒ</t>
    </rPh>
    <rPh sb="16" eb="17">
      <t>ホド</t>
    </rPh>
    <rPh sb="18" eb="19">
      <t>ヒョウ</t>
    </rPh>
    <phoneticPr fontId="3"/>
  </si>
  <si>
    <t>年会費・
その他の参加費</t>
    <rPh sb="0" eb="1">
      <t>ネン</t>
    </rPh>
    <rPh sb="1" eb="3">
      <t>カイヒ</t>
    </rPh>
    <rPh sb="7" eb="8">
      <t>タ</t>
    </rPh>
    <rPh sb="9" eb="12">
      <t>サンカヒ</t>
    </rPh>
    <phoneticPr fontId="2"/>
  </si>
  <si>
    <t>経費の説明</t>
    <rPh sb="0" eb="2">
      <t>ケイヒ</t>
    </rPh>
    <rPh sb="3" eb="5">
      <t>セツメイ</t>
    </rPh>
    <phoneticPr fontId="3"/>
  </si>
  <si>
    <t>詳しくは※５</t>
    <phoneticPr fontId="2"/>
  </si>
  <si>
    <t>※７：外国出張に伴うWiFiレンタル料は領収書に記載されている税区分の通りに記入</t>
    <rPh sb="3" eb="7">
      <t>ガイコクシュッチョウ</t>
    </rPh>
    <rPh sb="8" eb="9">
      <t>トモナ</t>
    </rPh>
    <rPh sb="18" eb="19">
      <t>リョウ</t>
    </rPh>
    <rPh sb="20" eb="23">
      <t>リョウシュウショ</t>
    </rPh>
    <rPh sb="24" eb="26">
      <t>キサイ</t>
    </rPh>
    <rPh sb="31" eb="34">
      <t>ゼイクブン</t>
    </rPh>
    <rPh sb="35" eb="36">
      <t>トオ</t>
    </rPh>
    <rPh sb="38" eb="40">
      <t>キニュウ</t>
    </rPh>
    <phoneticPr fontId="2"/>
  </si>
  <si>
    <t>通信費
（※７）</t>
    <rPh sb="0" eb="3">
      <t>ツウシンヒ</t>
    </rPh>
    <phoneticPr fontId="3"/>
  </si>
  <si>
    <t>参加費
（※８）</t>
    <rPh sb="0" eb="3">
      <t>サンカヒ</t>
    </rPh>
    <phoneticPr fontId="2"/>
  </si>
  <si>
    <t>※３：パスポートとビザに関連する経費はこの欄に記入（写真以外）　※４外貨交換手数料は国外の宿泊料と日当の合計１％を支給（自動計算）</t>
    <rPh sb="12" eb="14">
      <t>カンレン</t>
    </rPh>
    <rPh sb="16" eb="18">
      <t>ケイヒ</t>
    </rPh>
    <rPh sb="21" eb="22">
      <t>ラン</t>
    </rPh>
    <rPh sb="23" eb="25">
      <t>キニュウ</t>
    </rPh>
    <rPh sb="26" eb="28">
      <t>シャシン</t>
    </rPh>
    <rPh sb="28" eb="30">
      <t>イガイ</t>
    </rPh>
    <rPh sb="34" eb="41">
      <t>ガイカコウカンテスウリョウ</t>
    </rPh>
    <rPh sb="42" eb="44">
      <t>コクガイ</t>
    </rPh>
    <rPh sb="45" eb="48">
      <t>シュクハクリョウ</t>
    </rPh>
    <rPh sb="49" eb="51">
      <t>ニットウ</t>
    </rPh>
    <rPh sb="52" eb="54">
      <t>ゴウケイ</t>
    </rPh>
    <rPh sb="57" eb="59">
      <t>シキュウ</t>
    </rPh>
    <rPh sb="60" eb="64">
      <t>ジドウケイサン</t>
    </rPh>
    <phoneticPr fontId="2"/>
  </si>
  <si>
    <t>※８：年会費や学会主催の大会以外の参加費（但し研究目的に限る）がある場合は年会費・その他の参加費に記入</t>
    <rPh sb="3" eb="6">
      <t>ネンカイヒ</t>
    </rPh>
    <rPh sb="7" eb="9">
      <t>ガッカイ</t>
    </rPh>
    <rPh sb="8" eb="9">
      <t>ダイガク</t>
    </rPh>
    <rPh sb="9" eb="11">
      <t>シュサイ</t>
    </rPh>
    <rPh sb="12" eb="14">
      <t>タイカイ</t>
    </rPh>
    <rPh sb="14" eb="16">
      <t>イガイ</t>
    </rPh>
    <rPh sb="17" eb="20">
      <t>サンカヒ</t>
    </rPh>
    <rPh sb="21" eb="22">
      <t>タダ</t>
    </rPh>
    <rPh sb="23" eb="25">
      <t>ケンキュウ</t>
    </rPh>
    <rPh sb="25" eb="27">
      <t>モクテキ</t>
    </rPh>
    <rPh sb="28" eb="29">
      <t>カギ</t>
    </rPh>
    <rPh sb="34" eb="36">
      <t>バアイ</t>
    </rPh>
    <rPh sb="37" eb="40">
      <t>ネンカイヒ</t>
    </rPh>
    <rPh sb="43" eb="44">
      <t>タ</t>
    </rPh>
    <rPh sb="45" eb="48">
      <t>サンカヒ</t>
    </rPh>
    <rPh sb="49" eb="51">
      <t>キニュウ</t>
    </rPh>
    <phoneticPr fontId="2"/>
  </si>
  <si>
    <t>※１：航空運賃の総額より（※２）「国内空港施設利用料等（課税）」を引いた額を記入　</t>
    <rPh sb="3" eb="7">
      <t>コウクウウンチン</t>
    </rPh>
    <rPh sb="8" eb="10">
      <t>ソウガク</t>
    </rPh>
    <rPh sb="33" eb="34">
      <t>ヒ</t>
    </rPh>
    <rPh sb="36" eb="37">
      <t>ガク</t>
    </rPh>
    <rPh sb="38" eb="40">
      <t>キニュウ</t>
    </rPh>
    <phoneticPr fontId="2"/>
  </si>
  <si>
    <t>※２：航空運賃の領収書の課税金額（SWとOIと記載された額の合計）を記入</t>
    <rPh sb="3" eb="7">
      <t>コウクウウンチン</t>
    </rPh>
    <rPh sb="8" eb="11">
      <t>リョウシュウショ</t>
    </rPh>
    <rPh sb="12" eb="14">
      <t>カゼイ</t>
    </rPh>
    <rPh sb="14" eb="16">
      <t>キンガク</t>
    </rPh>
    <rPh sb="23" eb="25">
      <t>キサイ</t>
    </rPh>
    <rPh sb="28" eb="29">
      <t>ガク</t>
    </rPh>
    <rPh sb="30" eb="32">
      <t>ゴウケイ</t>
    </rPh>
    <rPh sb="34" eb="36">
      <t>キニュウ</t>
    </rPh>
    <phoneticPr fontId="2"/>
  </si>
  <si>
    <t>詳しくは※６</t>
    <rPh sb="0" eb="1">
      <t>クワ</t>
    </rPh>
    <phoneticPr fontId="2"/>
  </si>
  <si>
    <t>旅行雑費（不課税）</t>
    <rPh sb="5" eb="8">
      <t>フカゼイ</t>
    </rPh>
    <phoneticPr fontId="2"/>
  </si>
  <si>
    <t>旅行雑費（課税）</t>
    <rPh sb="5" eb="7">
      <t>カゼイ</t>
    </rPh>
    <phoneticPr fontId="2"/>
  </si>
  <si>
    <t>※５：旅行雑費（不課税）に該当するもの（例）・海外旅行保険料・海外で受けたPCR検査料（・座席指定料・手荷物料金は要相談）</t>
    <rPh sb="8" eb="11">
      <t>フカゼイ</t>
    </rPh>
    <rPh sb="13" eb="15">
      <t>ガイトウ</t>
    </rPh>
    <rPh sb="20" eb="21">
      <t>レイ</t>
    </rPh>
    <rPh sb="23" eb="30">
      <t>カイガイリョコウホケンリョウ</t>
    </rPh>
    <rPh sb="31" eb="33">
      <t>カイガイ</t>
    </rPh>
    <rPh sb="34" eb="35">
      <t>ウ</t>
    </rPh>
    <rPh sb="40" eb="43">
      <t>ケンサリョウ</t>
    </rPh>
    <rPh sb="45" eb="50">
      <t>ザセキシテイリョウ</t>
    </rPh>
    <rPh sb="51" eb="56">
      <t>テニモツリョウキン</t>
    </rPh>
    <rPh sb="57" eb="60">
      <t>ヨウソウダン</t>
    </rPh>
    <phoneticPr fontId="2"/>
  </si>
  <si>
    <t>※６：旅行雑費（課税）に該当するもの（例）・国内旅行代理店手数料・国内で受けた予防接種料、PCR検査料</t>
    <rPh sb="19" eb="20">
      <t>レイ</t>
    </rPh>
    <rPh sb="22" eb="26">
      <t>コクナイリョコウ</t>
    </rPh>
    <rPh sb="26" eb="29">
      <t>ダイリテン</t>
    </rPh>
    <rPh sb="29" eb="32">
      <t>テスウリョウ</t>
    </rPh>
    <rPh sb="33" eb="35">
      <t>コクナイ</t>
    </rPh>
    <rPh sb="36" eb="37">
      <t>ウ</t>
    </rPh>
    <rPh sb="39" eb="43">
      <t>ヨボウセッシュ</t>
    </rPh>
    <rPh sb="43" eb="44">
      <t>リョウ</t>
    </rPh>
    <rPh sb="48" eb="51">
      <t>ケンサリョウ</t>
    </rPh>
    <phoneticPr fontId="2"/>
  </si>
  <si>
    <t>海外旅行保険料</t>
    <phoneticPr fontId="2"/>
  </si>
  <si>
    <t>国内旅行代理店手数料</t>
    <rPh sb="0" eb="2">
      <t>コクナイ</t>
    </rPh>
    <rPh sb="2" eb="4">
      <t>リョコウ</t>
    </rPh>
    <rPh sb="4" eb="6">
      <t>ダイリ</t>
    </rPh>
    <rPh sb="6" eb="7">
      <t>テン</t>
    </rPh>
    <rPh sb="7" eb="10">
      <t>テスウリョウ</t>
    </rPh>
    <phoneticPr fontId="2"/>
  </si>
  <si>
    <t>教授</t>
    <rPh sb="0" eb="2">
      <t>キョウジュ</t>
    </rPh>
    <phoneticPr fontId="2"/>
  </si>
  <si>
    <t>第15回国際〇×△学会参加（アメリカ合衆国　ロサンゼルス）</t>
    <rPh sb="0" eb="1">
      <t>ダイ</t>
    </rPh>
    <rPh sb="3" eb="4">
      <t>カイ</t>
    </rPh>
    <rPh sb="4" eb="6">
      <t>コクサイ</t>
    </rPh>
    <rPh sb="9" eb="11">
      <t>ガッカイ</t>
    </rPh>
    <rPh sb="11" eb="13">
      <t>サンカ</t>
    </rPh>
    <rPh sb="18" eb="21">
      <t>ガッシュウコク</t>
    </rPh>
    <phoneticPr fontId="2"/>
  </si>
  <si>
    <t>所属(9時30分）発→
羽田空港（11時55分）発→
ロサンゼルス（06時18分）着</t>
    <rPh sb="0" eb="2">
      <t>ショゾク</t>
    </rPh>
    <rPh sb="4" eb="5">
      <t>ジ</t>
    </rPh>
    <rPh sb="7" eb="8">
      <t>フン</t>
    </rPh>
    <rPh sb="9" eb="10">
      <t>ハツ</t>
    </rPh>
    <rPh sb="12" eb="14">
      <t>ハネダ</t>
    </rPh>
    <rPh sb="14" eb="16">
      <t>クウコウ</t>
    </rPh>
    <rPh sb="19" eb="20">
      <t>ジ</t>
    </rPh>
    <rPh sb="22" eb="23">
      <t>フン</t>
    </rPh>
    <rPh sb="24" eb="25">
      <t>ハツ</t>
    </rPh>
    <rPh sb="36" eb="37">
      <t>ジ</t>
    </rPh>
    <rPh sb="39" eb="40">
      <t>フン</t>
    </rPh>
    <rPh sb="41" eb="42">
      <t>チャク</t>
    </rPh>
    <phoneticPr fontId="2"/>
  </si>
  <si>
    <t>羽田着（14時20分）→
所属（22時00分）着</t>
    <rPh sb="0" eb="2">
      <t>ハネダ</t>
    </rPh>
    <rPh sb="2" eb="3">
      <t>チャク</t>
    </rPh>
    <rPh sb="6" eb="7">
      <t>ジ</t>
    </rPh>
    <rPh sb="9" eb="10">
      <t>フン</t>
    </rPh>
    <phoneticPr fontId="2"/>
  </si>
  <si>
    <t>ロサンゼルス（10時18分）発→</t>
    <rPh sb="9" eb="10">
      <t>ジ</t>
    </rPh>
    <rPh sb="12" eb="13">
      <t>フン</t>
    </rPh>
    <rPh sb="14" eb="15">
      <t>ハツ</t>
    </rPh>
    <phoneticPr fontId="2"/>
  </si>
  <si>
    <t>羽田空港</t>
    <rPh sb="0" eb="2">
      <t>ハネダ</t>
    </rPh>
    <rPh sb="2" eb="4">
      <t>クウコウ</t>
    </rPh>
    <phoneticPr fontId="2"/>
  </si>
  <si>
    <t>金沢八景</t>
    <rPh sb="0" eb="2">
      <t>カナザワ</t>
    </rPh>
    <rPh sb="2" eb="4">
      <t>ハッケイ</t>
    </rPh>
    <phoneticPr fontId="2"/>
  </si>
  <si>
    <t>外国旅費請求書（兼領収書）</t>
    <rPh sb="0" eb="2">
      <t>ガイコク</t>
    </rPh>
    <rPh sb="2" eb="4">
      <t>リョヒ</t>
    </rPh>
    <rPh sb="4" eb="7">
      <t>セイキュウショ</t>
    </rPh>
    <rPh sb="8" eb="9">
      <t>ケン</t>
    </rPh>
    <rPh sb="9" eb="12">
      <t>リョウシュウショ</t>
    </rPh>
    <phoneticPr fontId="3"/>
  </si>
  <si>
    <t>交 通 費
（※１・２）</t>
    <rPh sb="0" eb="1">
      <t>コウ</t>
    </rPh>
    <rPh sb="2" eb="3">
      <t>ツウ</t>
    </rPh>
    <rPh sb="4" eb="5">
      <t>ヒ</t>
    </rPh>
    <phoneticPr fontId="3"/>
  </si>
  <si>
    <r>
      <rPr>
        <b/>
        <sz val="11"/>
        <color theme="1"/>
        <rFont val="ＭＳ Ｐゴシック"/>
        <family val="3"/>
        <charset val="128"/>
      </rPr>
      <t>航空賃および諸費用（不課税）※１</t>
    </r>
    <r>
      <rPr>
        <sz val="11"/>
        <color theme="1"/>
        <rFont val="ＭＳ Ｐゴシック"/>
        <family val="3"/>
        <charset val="128"/>
      </rPr>
      <t xml:space="preserve">
・</t>
    </r>
    <r>
      <rPr>
        <sz val="9"/>
        <color theme="1"/>
        <rFont val="ＭＳ Ｐゴシック"/>
        <family val="3"/>
        <charset val="128"/>
      </rPr>
      <t>航空券、・燃油サーチャージ</t>
    </r>
    <r>
      <rPr>
        <b/>
        <sz val="9"/>
        <color theme="1"/>
        <rFont val="ＭＳ Ｐゴシック"/>
        <family val="3"/>
        <charset val="128"/>
      </rPr>
      <t>（YQ）</t>
    </r>
    <r>
      <rPr>
        <sz val="9"/>
        <color theme="1"/>
        <rFont val="ＭＳ Ｐゴシック"/>
        <family val="3"/>
        <charset val="128"/>
      </rPr>
      <t>、・航空保険料</t>
    </r>
    <r>
      <rPr>
        <b/>
        <sz val="9"/>
        <color theme="1"/>
        <rFont val="ＭＳ Ｐゴシック"/>
        <family val="3"/>
        <charset val="128"/>
      </rPr>
      <t xml:space="preserve">（YR)
</t>
    </r>
    <r>
      <rPr>
        <sz val="9"/>
        <color theme="1"/>
        <rFont val="ＭＳ Ｐゴシック"/>
        <family val="3"/>
        <charset val="128"/>
      </rPr>
      <t>・海外での空港税、・日本の国際観光旅客税（</t>
    </r>
    <r>
      <rPr>
        <b/>
        <sz val="9"/>
        <color theme="1"/>
        <rFont val="ＭＳ Ｐゴシック"/>
        <family val="3"/>
        <charset val="128"/>
      </rPr>
      <t>（TK）、他</t>
    </r>
    <rPh sb="6" eb="9">
      <t>ショヒヨウ</t>
    </rPh>
    <rPh sb="10" eb="13">
      <t>フカゼイ</t>
    </rPh>
    <rPh sb="18" eb="20">
      <t>コウクウ</t>
    </rPh>
    <rPh sb="20" eb="21">
      <t>ケン</t>
    </rPh>
    <rPh sb="23" eb="25">
      <t>ネンユ</t>
    </rPh>
    <rPh sb="37" eb="42">
      <t>コウクウホケンリョウ</t>
    </rPh>
    <rPh sb="48" eb="50">
      <t>カイガイ</t>
    </rPh>
    <rPh sb="52" eb="55">
      <t>クウコウゼイ</t>
    </rPh>
    <rPh sb="57" eb="59">
      <t>ニホン</t>
    </rPh>
    <rPh sb="60" eb="64">
      <t>コクサイカンコウ</t>
    </rPh>
    <rPh sb="64" eb="66">
      <t>リョキャク</t>
    </rPh>
    <rPh sb="66" eb="67">
      <t>ゼイ</t>
    </rPh>
    <rPh sb="73" eb="74">
      <t>ホカ</t>
    </rPh>
    <phoneticPr fontId="3"/>
  </si>
  <si>
    <r>
      <rPr>
        <b/>
        <sz val="11"/>
        <color theme="1"/>
        <rFont val="ＭＳ Ｐゴシック"/>
        <family val="3"/>
        <charset val="128"/>
      </rPr>
      <t>国内空港施設利用料等（課税）※２</t>
    </r>
    <r>
      <rPr>
        <sz val="11"/>
        <color theme="1"/>
        <rFont val="ＭＳ Ｐゴシック"/>
        <family val="3"/>
        <charset val="128"/>
      </rPr>
      <t xml:space="preserve">
</t>
    </r>
    <r>
      <rPr>
        <sz val="9"/>
        <color theme="1"/>
        <rFont val="ＭＳ Ｐゴシック"/>
        <family val="3"/>
        <charset val="128"/>
      </rPr>
      <t>国際線旅客サービス施設使用料</t>
    </r>
    <r>
      <rPr>
        <b/>
        <sz val="9"/>
        <color theme="1"/>
        <rFont val="ＭＳ Ｐゴシック"/>
        <family val="3"/>
        <charset val="128"/>
      </rPr>
      <t xml:space="preserve">（SW）、
</t>
    </r>
    <r>
      <rPr>
        <sz val="9"/>
        <color theme="1"/>
        <rFont val="ＭＳ Ｐゴシック"/>
        <family val="3"/>
        <charset val="128"/>
      </rPr>
      <t>旅客保安サービス料</t>
    </r>
    <r>
      <rPr>
        <b/>
        <sz val="9"/>
        <color theme="1"/>
        <rFont val="ＭＳ Ｐゴシック"/>
        <family val="3"/>
        <charset val="128"/>
      </rPr>
      <t>（OI）</t>
    </r>
    <rPh sb="0" eb="2">
      <t>コクナイ</t>
    </rPh>
    <rPh sb="2" eb="4">
      <t>クウコウ</t>
    </rPh>
    <rPh sb="4" eb="6">
      <t>シセツ</t>
    </rPh>
    <rPh sb="6" eb="9">
      <t>リヨウリョウ</t>
    </rPh>
    <rPh sb="9" eb="10">
      <t>トウ</t>
    </rPh>
    <rPh sb="11" eb="13">
      <t>カゼイ</t>
    </rPh>
    <rPh sb="17" eb="22">
      <t>コクサイセンリョキャク</t>
    </rPh>
    <rPh sb="26" eb="31">
      <t>シセツシヨウリョウ</t>
    </rPh>
    <rPh sb="37" eb="41">
      <t>リョキャクホアン</t>
    </rPh>
    <rPh sb="45" eb="46">
      <t>リョウ</t>
    </rPh>
    <phoneticPr fontId="3"/>
  </si>
  <si>
    <r>
      <t xml:space="preserve">現地交通費
</t>
    </r>
    <r>
      <rPr>
        <sz val="9"/>
        <color theme="1"/>
        <rFont val="ＭＳ Ｐゴシック"/>
        <family val="3"/>
        <charset val="128"/>
      </rPr>
      <t>海外の空港と目的地間の航空券や交通費</t>
    </r>
    <rPh sb="0" eb="2">
      <t>ゲンチ</t>
    </rPh>
    <rPh sb="2" eb="5">
      <t>コウツウヒ</t>
    </rPh>
    <rPh sb="6" eb="8">
      <t>カイガイ</t>
    </rPh>
    <rPh sb="9" eb="11">
      <t>クウコウ</t>
    </rPh>
    <rPh sb="12" eb="15">
      <t>モクテキチ</t>
    </rPh>
    <rPh sb="15" eb="16">
      <t>カン</t>
    </rPh>
    <rPh sb="17" eb="20">
      <t>コウクウケン</t>
    </rPh>
    <rPh sb="21" eb="24">
      <t>コウツウヒ</t>
    </rPh>
    <phoneticPr fontId="3"/>
  </si>
  <si>
    <r>
      <t>出発地～日本国内空港の経路及び交通費　</t>
    </r>
    <r>
      <rPr>
        <sz val="9"/>
        <color theme="1"/>
        <rFont val="ＭＳ Ｐゴシック"/>
        <family val="3"/>
        <charset val="128"/>
      </rPr>
      <t>※１　定期代支給区間は「定期」と記入</t>
    </r>
    <rPh sb="0" eb="3">
      <t>シュッパツチ</t>
    </rPh>
    <rPh sb="4" eb="6">
      <t>ニホン</t>
    </rPh>
    <rPh sb="6" eb="8">
      <t>コクナイ</t>
    </rPh>
    <rPh sb="8" eb="10">
      <t>クウコウ</t>
    </rPh>
    <rPh sb="11" eb="13">
      <t>ケイロ</t>
    </rPh>
    <rPh sb="13" eb="14">
      <t>オヨ</t>
    </rPh>
    <rPh sb="15" eb="18">
      <t>コウツウヒ</t>
    </rPh>
    <phoneticPr fontId="3"/>
  </si>
  <si>
    <t>旅行雑費
（※３～６）</t>
    <rPh sb="0" eb="1">
      <t>タビ</t>
    </rPh>
    <rPh sb="1" eb="2">
      <t>ギョウ</t>
    </rPh>
    <rPh sb="2" eb="3">
      <t>ザツ</t>
    </rPh>
    <rPh sb="3" eb="4">
      <t>ヒ</t>
    </rPh>
    <phoneticPr fontId="3"/>
  </si>
  <si>
    <t>ビザ（査証）Esta
パスポート（旅券）発行手数料
※３</t>
    <rPh sb="3" eb="4">
      <t>サ</t>
    </rPh>
    <rPh sb="4" eb="5">
      <t>アカシ</t>
    </rPh>
    <rPh sb="17" eb="19">
      <t>リョケン</t>
    </rPh>
    <rPh sb="20" eb="22">
      <t>ハッコウ</t>
    </rPh>
    <rPh sb="22" eb="24">
      <t>テスウ</t>
    </rPh>
    <phoneticPr fontId="3"/>
  </si>
  <si>
    <t>外貨交換
手数料
※４</t>
    <rPh sb="0" eb="2">
      <t>ガイカ</t>
    </rPh>
    <rPh sb="2" eb="4">
      <t>コウカン</t>
    </rPh>
    <rPh sb="5" eb="8">
      <t>テスウリョウ</t>
    </rPh>
    <phoneticPr fontId="3"/>
  </si>
  <si>
    <r>
      <t xml:space="preserve">備考
</t>
    </r>
    <r>
      <rPr>
        <sz val="9"/>
        <color theme="1"/>
        <rFont val="ＭＳ Ｐゴシック"/>
        <family val="3"/>
        <charset val="128"/>
      </rPr>
      <t>(上記記以外の経費があった場合、この欄に内容を記入した上でで総合計に加算してください。）</t>
    </r>
    <rPh sb="0" eb="2">
      <t>ビコウ</t>
    </rPh>
    <rPh sb="4" eb="6">
      <t>ジョウキ</t>
    </rPh>
    <rPh sb="6" eb="7">
      <t>キ</t>
    </rPh>
    <rPh sb="7" eb="9">
      <t>イガイ</t>
    </rPh>
    <rPh sb="10" eb="12">
      <t>ケイヒ</t>
    </rPh>
    <rPh sb="16" eb="18">
      <t>バアイ</t>
    </rPh>
    <rPh sb="21" eb="22">
      <t>ラン</t>
    </rPh>
    <rPh sb="23" eb="25">
      <t>ナイヨウ</t>
    </rPh>
    <rPh sb="26" eb="28">
      <t>キニュウ</t>
    </rPh>
    <rPh sb="30" eb="31">
      <t>ウエ</t>
    </rPh>
    <rPh sb="33" eb="36">
      <t>ソウゴウケイ</t>
    </rPh>
    <rPh sb="37" eb="39">
      <t>カサン</t>
    </rPh>
    <phoneticPr fontId="3"/>
  </si>
  <si>
    <t>【記入例】外国旅費請求書（兼領収書）</t>
    <rPh sb="1" eb="4">
      <t>キニュウレイ</t>
    </rPh>
    <rPh sb="5" eb="7">
      <t>ガイコク</t>
    </rPh>
    <rPh sb="7" eb="9">
      <t>リョヒ</t>
    </rPh>
    <rPh sb="9" eb="12">
      <t>セイキュウショ</t>
    </rPh>
    <rPh sb="13" eb="14">
      <t>ケン</t>
    </rPh>
    <rPh sb="14" eb="17">
      <t>リョウシュウショ</t>
    </rPh>
    <phoneticPr fontId="3"/>
  </si>
  <si>
    <t>日当の要否</t>
    <rPh sb="0" eb="2">
      <t>ニットウ</t>
    </rPh>
    <rPh sb="3" eb="5">
      <t>ヨウヒ</t>
    </rPh>
    <phoneticPr fontId="3"/>
  </si>
  <si>
    <t>日当
要否</t>
    <rPh sb="0" eb="2">
      <t>ニットウ</t>
    </rPh>
    <rPh sb="3" eb="5">
      <t>ヨウヒ</t>
    </rPh>
    <phoneticPr fontId="2"/>
  </si>
  <si>
    <t>要</t>
    <rPh sb="0" eb="1">
      <t>ヨウ</t>
    </rPh>
    <phoneticPr fontId="2"/>
  </si>
  <si>
    <t>否</t>
    <rPh sb="0" eb="1">
      <t>ヒ</t>
    </rPh>
    <phoneticPr fontId="2"/>
  </si>
  <si>
    <t>【研究費】2024.4.1版</t>
    <rPh sb="1" eb="4">
      <t>ケンキュウヒ</t>
    </rPh>
    <rPh sb="13" eb="14">
      <t>バン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</si>
</sst>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5" formatCode="&quot;¥&quot;#,##0;&quot;¥&quot;\-#,##0"/>
    <numFmt numFmtId="6" formatCode="&quot;¥&quot;#,##0;[Red]&quot;¥&quot;\-#,##0"/>
    <numFmt numFmtId="42" formatCode="_ &quot;¥&quot;* #,##0_ ;_ &quot;¥&quot;* \-#,##0_ ;_ &quot;¥&quot;* &quot;-&quot;_ ;_ @_ "/>
    <numFmt numFmtId="176" formatCode="#&quot;日間&quot;"/>
    <numFmt numFmtId="177" formatCode="&quot;¥&quot;#,##0;[Red]&quot;¥&quot;#,##0"/>
    <numFmt numFmtId="178" formatCode="#,###;&quot;¥&quot;\-#,###"/>
    <numFmt numFmtId="179" formatCode="#,###"/>
    <numFmt numFmtId="180" formatCode="#"/>
    <numFmt numFmtId="181" formatCode="&quot;¥&quot;#,##0_);[Red]\(&quot;¥&quot;#,##0\)"/>
    <numFmt numFmtId="182" formatCode="[$-F800]dddd\,\ mmmm\ dd\,\ yyyy"/>
  </numFmts>
  <fonts count="34">
    <font>
      <sz val="10"/>
      <color theme="1"/>
      <name val="Arial Narrow"/>
      <family val="2"/>
      <charset val="128"/>
    </font>
    <font>
      <sz val="11"/>
      <name val="ＭＳ Ｐゴシック"/>
      <family val="3"/>
      <charset val="128"/>
    </font>
    <font>
      <sz val="6"/>
      <name val="Arial Narrow"/>
      <family val="2"/>
      <charset val="128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charset val="128"/>
      <scheme val="minor"/>
    </font>
    <font>
      <b/>
      <sz val="1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8"/>
      <name val="ＭＳ Ｐゴシック"/>
      <family val="3"/>
      <charset val="128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  <font>
      <b/>
      <sz val="9"/>
      <color rgb="FF000000"/>
      <name val="ＭＳ Ｐゴシック"/>
      <family val="2"/>
      <charset val="128"/>
    </font>
    <font>
      <sz val="9"/>
      <color rgb="FF000000"/>
      <name val="ＭＳ Ｐゴシック"/>
      <family val="2"/>
      <charset val="128"/>
    </font>
    <font>
      <sz val="18"/>
      <name val="ＭＳ Ｐ明朝"/>
      <family val="1"/>
      <charset val="128"/>
    </font>
    <font>
      <sz val="11"/>
      <name val="ＭＳ Ｐ明朝"/>
      <family val="1"/>
      <charset val="128"/>
    </font>
    <font>
      <sz val="11"/>
      <color rgb="FFFF0000"/>
      <name val="HGｺﾞｼｯｸE"/>
      <family val="3"/>
      <charset val="128"/>
    </font>
    <font>
      <sz val="10"/>
      <color theme="1"/>
      <name val="Arial Narrow"/>
      <family val="2"/>
      <charset val="128"/>
    </font>
    <font>
      <sz val="9"/>
      <color theme="1"/>
      <name val="ＭＳ Ｐゴシック"/>
      <family val="3"/>
      <charset val="128"/>
      <scheme val="major"/>
    </font>
    <font>
      <sz val="14"/>
      <color rgb="FFFF0000"/>
      <name val="ＭＳ ゴシック"/>
      <family val="3"/>
      <charset val="128"/>
    </font>
    <font>
      <sz val="11"/>
      <color theme="1"/>
      <name val="ＭＳ Ｐゴシック"/>
      <family val="3"/>
      <charset val="128"/>
    </font>
    <font>
      <sz val="14"/>
      <color theme="1"/>
      <name val="ＭＳ ゴシック"/>
      <family val="3"/>
      <charset val="128"/>
    </font>
    <font>
      <b/>
      <sz val="11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b/>
      <sz val="9"/>
      <color theme="1"/>
      <name val="ＭＳ Ｐゴシック"/>
      <family val="3"/>
      <charset val="128"/>
    </font>
    <font>
      <sz val="8"/>
      <color theme="1"/>
      <name val="ＭＳ Ｐゴシック"/>
      <family val="3"/>
      <charset val="128"/>
    </font>
    <font>
      <sz val="12"/>
      <color theme="1"/>
      <name val="ＭＳ Ｐ明朝"/>
      <family val="1"/>
      <charset val="128"/>
    </font>
    <font>
      <sz val="11"/>
      <color theme="1"/>
      <name val="ＭＳ Ｐ明朝"/>
      <family val="1"/>
      <charset val="128"/>
    </font>
    <font>
      <b/>
      <sz val="12"/>
      <color theme="1"/>
      <name val="ＭＳ Ｐ明朝"/>
      <family val="1"/>
      <charset val="128"/>
    </font>
    <font>
      <sz val="10"/>
      <color theme="1"/>
      <name val="ＭＳ Ｐ明朝"/>
      <family val="1"/>
      <charset val="128"/>
    </font>
    <font>
      <sz val="12"/>
      <color rgb="FFFF0000"/>
      <name val="ＭＳ Ｐ明朝"/>
      <family val="1"/>
      <charset val="128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249977111117893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</borders>
  <cellStyleXfs count="11">
    <xf numFmtId="0" fontId="0" fillId="0" borderId="0">
      <alignment vertical="center"/>
    </xf>
    <xf numFmtId="0" fontId="1" fillId="0" borderId="0">
      <alignment vertical="center"/>
    </xf>
    <xf numFmtId="6" fontId="1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6" fontId="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1" fillId="0" borderId="0"/>
    <xf numFmtId="38" fontId="20" fillId="0" borderId="0" applyFont="0" applyFill="0" applyBorder="0" applyAlignment="0" applyProtection="0">
      <alignment vertical="center"/>
    </xf>
  </cellStyleXfs>
  <cellXfs count="406">
    <xf numFmtId="0" fontId="0" fillId="0" borderId="0" xfId="0">
      <alignment vertical="center"/>
    </xf>
    <xf numFmtId="0" fontId="1" fillId="2" borderId="0" xfId="1" applyFill="1">
      <alignment vertical="center"/>
    </xf>
    <xf numFmtId="0" fontId="1" fillId="2" borderId="0" xfId="1" applyFill="1" applyAlignment="1">
      <alignment vertical="center" wrapText="1"/>
    </xf>
    <xf numFmtId="0" fontId="4" fillId="2" borderId="0" xfId="1" applyFont="1" applyFill="1">
      <alignment vertical="center"/>
    </xf>
    <xf numFmtId="0" fontId="1" fillId="0" borderId="0" xfId="1">
      <alignment vertical="center"/>
    </xf>
    <xf numFmtId="0" fontId="1" fillId="0" borderId="0" xfId="1" applyAlignment="1">
      <alignment wrapText="1"/>
    </xf>
    <xf numFmtId="0" fontId="1" fillId="0" borderId="10" xfId="1" applyBorder="1">
      <alignment vertical="center"/>
    </xf>
    <xf numFmtId="0" fontId="1" fillId="5" borderId="12" xfId="1" applyFill="1" applyBorder="1" applyAlignment="1">
      <alignment horizontal="center" vertical="center"/>
    </xf>
    <xf numFmtId="0" fontId="1" fillId="0" borderId="12" xfId="1" applyBorder="1" applyAlignment="1" applyProtection="1">
      <alignment horizontal="center" vertical="center"/>
      <protection hidden="1"/>
    </xf>
    <xf numFmtId="0" fontId="1" fillId="0" borderId="12" xfId="1" applyBorder="1" applyAlignment="1" applyProtection="1">
      <alignment horizontal="center" vertical="center" wrapText="1" shrinkToFit="1"/>
      <protection locked="0"/>
    </xf>
    <xf numFmtId="0" fontId="17" fillId="2" borderId="0" xfId="9" applyFont="1" applyFill="1" applyAlignment="1">
      <alignment horizontal="center"/>
    </xf>
    <xf numFmtId="0" fontId="1" fillId="2" borderId="0" xfId="9" applyFill="1" applyAlignment="1">
      <alignment horizontal="center"/>
    </xf>
    <xf numFmtId="0" fontId="18" fillId="0" borderId="0" xfId="9" applyFont="1"/>
    <xf numFmtId="0" fontId="18" fillId="0" borderId="0" xfId="9" applyFont="1" applyAlignment="1">
      <alignment horizontal="center"/>
    </xf>
    <xf numFmtId="49" fontId="18" fillId="0" borderId="0" xfId="9" applyNumberFormat="1" applyFont="1"/>
    <xf numFmtId="14" fontId="1" fillId="0" borderId="0" xfId="1" applyNumberFormat="1">
      <alignment vertical="center"/>
    </xf>
    <xf numFmtId="0" fontId="18" fillId="0" borderId="0" xfId="9" applyFont="1" applyAlignment="1">
      <alignment wrapText="1"/>
    </xf>
    <xf numFmtId="0" fontId="19" fillId="2" borderId="0" xfId="9" applyFont="1" applyFill="1" applyAlignment="1">
      <alignment vertical="center" wrapText="1"/>
    </xf>
    <xf numFmtId="0" fontId="23" fillId="2" borderId="0" xfId="1" applyFont="1" applyFill="1">
      <alignment vertical="center"/>
    </xf>
    <xf numFmtId="0" fontId="23" fillId="2" borderId="0" xfId="1" applyFont="1" applyFill="1" applyAlignment="1">
      <alignment horizontal="center" vertical="center"/>
    </xf>
    <xf numFmtId="0" fontId="23" fillId="2" borderId="10" xfId="1" applyFont="1" applyFill="1" applyBorder="1" applyAlignment="1" applyProtection="1">
      <alignment horizontal="center" vertical="center"/>
      <protection locked="0"/>
    </xf>
    <xf numFmtId="0" fontId="20" fillId="0" borderId="0" xfId="0" applyFont="1">
      <alignment vertical="center"/>
    </xf>
    <xf numFmtId="0" fontId="20" fillId="2" borderId="0" xfId="0" applyFont="1" applyFill="1">
      <alignment vertical="center"/>
    </xf>
    <xf numFmtId="0" fontId="23" fillId="2" borderId="5" xfId="1" applyFont="1" applyFill="1" applyBorder="1">
      <alignment vertical="center"/>
    </xf>
    <xf numFmtId="0" fontId="23" fillId="4" borderId="5" xfId="1" applyFont="1" applyFill="1" applyBorder="1" applyAlignment="1" applyProtection="1">
      <alignment vertical="center" shrinkToFit="1"/>
      <protection locked="0"/>
    </xf>
    <xf numFmtId="0" fontId="23" fillId="2" borderId="6" xfId="1" applyFont="1" applyFill="1" applyBorder="1">
      <alignment vertical="center"/>
    </xf>
    <xf numFmtId="0" fontId="23" fillId="2" borderId="10" xfId="1" applyFont="1" applyFill="1" applyBorder="1">
      <alignment vertical="center"/>
    </xf>
    <xf numFmtId="0" fontId="23" fillId="4" borderId="10" xfId="1" applyFont="1" applyFill="1" applyBorder="1" applyAlignment="1" applyProtection="1">
      <alignment vertical="center" shrinkToFit="1"/>
      <protection locked="0"/>
    </xf>
    <xf numFmtId="0" fontId="23" fillId="2" borderId="11" xfId="1" applyFont="1" applyFill="1" applyBorder="1">
      <alignment vertical="center"/>
    </xf>
    <xf numFmtId="5" fontId="21" fillId="2" borderId="13" xfId="1" applyNumberFormat="1" applyFont="1" applyFill="1" applyBorder="1" applyAlignment="1">
      <alignment vertical="center" textRotation="255" wrapText="1"/>
    </xf>
    <xf numFmtId="0" fontId="23" fillId="2" borderId="4" xfId="1" quotePrefix="1" applyFont="1" applyFill="1" applyBorder="1" applyAlignment="1">
      <alignment horizontal="center" vertical="center"/>
    </xf>
    <xf numFmtId="0" fontId="26" fillId="2" borderId="0" xfId="1" applyFont="1" applyFill="1">
      <alignment vertical="center"/>
    </xf>
    <xf numFmtId="0" fontId="28" fillId="2" borderId="0" xfId="1" quotePrefix="1" applyFont="1" applyFill="1">
      <alignment vertical="center"/>
    </xf>
    <xf numFmtId="0" fontId="28" fillId="2" borderId="8" xfId="1" quotePrefix="1" applyFont="1" applyFill="1" applyBorder="1">
      <alignment vertical="center"/>
    </xf>
    <xf numFmtId="0" fontId="23" fillId="2" borderId="0" xfId="1" applyFont="1" applyFill="1" applyAlignment="1" applyProtection="1">
      <alignment vertical="center" shrinkToFit="1"/>
      <protection locked="0"/>
    </xf>
    <xf numFmtId="0" fontId="23" fillId="2" borderId="8" xfId="1" applyFont="1" applyFill="1" applyBorder="1" applyAlignment="1" applyProtection="1">
      <alignment vertical="center" shrinkToFit="1"/>
      <protection locked="0"/>
    </xf>
    <xf numFmtId="0" fontId="11" fillId="2" borderId="0" xfId="1" applyFont="1" applyFill="1" applyProtection="1">
      <alignment vertical="center"/>
      <protection locked="0"/>
    </xf>
    <xf numFmtId="0" fontId="11" fillId="0" borderId="7" xfId="1" applyFont="1" applyBorder="1" applyProtection="1">
      <alignment vertical="center"/>
      <protection locked="0"/>
    </xf>
    <xf numFmtId="0" fontId="23" fillId="2" borderId="10" xfId="1" applyFont="1" applyFill="1" applyBorder="1" applyProtection="1">
      <alignment vertical="center"/>
      <protection locked="0"/>
    </xf>
    <xf numFmtId="0" fontId="23" fillId="2" borderId="10" xfId="1" applyFont="1" applyFill="1" applyBorder="1" applyAlignment="1" applyProtection="1">
      <alignment horizontal="right" vertical="center"/>
      <protection locked="0"/>
    </xf>
    <xf numFmtId="6" fontId="23" fillId="2" borderId="10" xfId="1" applyNumberFormat="1" applyFont="1" applyFill="1" applyBorder="1" applyAlignment="1" applyProtection="1">
      <alignment horizontal="center" vertical="center"/>
      <protection locked="0"/>
    </xf>
    <xf numFmtId="6" fontId="23" fillId="2" borderId="11" xfId="1" applyNumberFormat="1" applyFont="1" applyFill="1" applyBorder="1" applyAlignment="1" applyProtection="1">
      <alignment horizontal="center" vertical="center"/>
      <protection locked="0"/>
    </xf>
    <xf numFmtId="0" fontId="23" fillId="2" borderId="4" xfId="1" applyFont="1" applyFill="1" applyBorder="1" applyAlignment="1">
      <alignment horizontal="right" vertical="center"/>
    </xf>
    <xf numFmtId="0" fontId="23" fillId="2" borderId="5" xfId="1" applyFont="1" applyFill="1" applyBorder="1" applyAlignment="1">
      <alignment horizontal="center" vertical="center"/>
    </xf>
    <xf numFmtId="0" fontId="23" fillId="2" borderId="5" xfId="1" applyFont="1" applyFill="1" applyBorder="1" applyProtection="1">
      <alignment vertical="center"/>
      <protection locked="0" hidden="1"/>
    </xf>
    <xf numFmtId="0" fontId="23" fillId="2" borderId="7" xfId="1" applyFont="1" applyFill="1" applyBorder="1" applyAlignment="1">
      <alignment horizontal="right" vertical="center"/>
    </xf>
    <xf numFmtId="0" fontId="23" fillId="0" borderId="38" xfId="1" applyFont="1" applyBorder="1" applyProtection="1">
      <alignment vertical="center"/>
      <protection locked="0" hidden="1"/>
    </xf>
    <xf numFmtId="0" fontId="23" fillId="2" borderId="8" xfId="1" applyFont="1" applyFill="1" applyBorder="1">
      <alignment vertical="center"/>
    </xf>
    <xf numFmtId="0" fontId="23" fillId="0" borderId="0" xfId="1" applyFont="1" applyProtection="1">
      <alignment vertical="center"/>
      <protection locked="0" hidden="1"/>
    </xf>
    <xf numFmtId="0" fontId="23" fillId="2" borderId="9" xfId="1" applyFont="1" applyFill="1" applyBorder="1" applyAlignment="1">
      <alignment horizontal="right" vertical="center"/>
    </xf>
    <xf numFmtId="0" fontId="23" fillId="2" borderId="10" xfId="1" applyFont="1" applyFill="1" applyBorder="1" applyAlignment="1">
      <alignment horizontal="center" vertical="center"/>
    </xf>
    <xf numFmtId="0" fontId="23" fillId="0" borderId="39" xfId="1" applyFont="1" applyBorder="1" applyProtection="1">
      <alignment vertical="center"/>
      <protection locked="0" hidden="1"/>
    </xf>
    <xf numFmtId="0" fontId="23" fillId="0" borderId="10" xfId="1" applyFont="1" applyBorder="1" applyProtection="1">
      <alignment vertical="center"/>
      <protection locked="0" hidden="1"/>
    </xf>
    <xf numFmtId="0" fontId="23" fillId="2" borderId="0" xfId="1" applyFont="1" applyFill="1" applyProtection="1">
      <alignment vertical="center"/>
      <protection locked="0" hidden="1"/>
    </xf>
    <xf numFmtId="0" fontId="23" fillId="2" borderId="10" xfId="1" applyFont="1" applyFill="1" applyBorder="1" applyProtection="1">
      <alignment vertical="center"/>
      <protection locked="0" hidden="1"/>
    </xf>
    <xf numFmtId="5" fontId="21" fillId="2" borderId="12" xfId="1" applyNumberFormat="1" applyFont="1" applyFill="1" applyBorder="1" applyAlignment="1">
      <alignment vertical="center" textRotation="255" wrapText="1"/>
    </xf>
    <xf numFmtId="5" fontId="21" fillId="2" borderId="12" xfId="1" applyNumberFormat="1" applyFont="1" applyFill="1" applyBorder="1" applyAlignment="1" applyProtection="1">
      <alignment vertical="center" textRotation="255" shrinkToFit="1"/>
      <protection hidden="1"/>
    </xf>
    <xf numFmtId="0" fontId="21" fillId="2" borderId="15" xfId="1" applyFont="1" applyFill="1" applyBorder="1" applyAlignment="1">
      <alignment horizontal="center" vertical="center" textRotation="255" shrinkToFit="1"/>
    </xf>
    <xf numFmtId="0" fontId="21" fillId="2" borderId="12" xfId="1" applyFont="1" applyFill="1" applyBorder="1" applyAlignment="1">
      <alignment horizontal="center" vertical="center" textRotation="255" wrapText="1"/>
    </xf>
    <xf numFmtId="5" fontId="21" fillId="2" borderId="13" xfId="1" applyNumberFormat="1" applyFont="1" applyFill="1" applyBorder="1" applyAlignment="1">
      <alignment horizontal="center" vertical="center" textRotation="255" wrapText="1"/>
    </xf>
    <xf numFmtId="5" fontId="21" fillId="2" borderId="12" xfId="1" applyNumberFormat="1" applyFont="1" applyFill="1" applyBorder="1" applyAlignment="1">
      <alignment horizontal="center" vertical="center" textRotation="255" wrapText="1"/>
    </xf>
    <xf numFmtId="0" fontId="29" fillId="2" borderId="0" xfId="9" applyFont="1" applyFill="1" applyAlignment="1">
      <alignment horizontal="center"/>
    </xf>
    <xf numFmtId="0" fontId="29" fillId="2" borderId="0" xfId="9" applyFont="1" applyFill="1"/>
    <xf numFmtId="49" fontId="29" fillId="2" borderId="0" xfId="9" applyNumberFormat="1" applyFont="1" applyFill="1"/>
    <xf numFmtId="0" fontId="30" fillId="2" borderId="10" xfId="9" applyFont="1" applyFill="1" applyBorder="1" applyAlignment="1">
      <alignment shrinkToFit="1"/>
    </xf>
    <xf numFmtId="0" fontId="30" fillId="2" borderId="10" xfId="9" applyFont="1" applyFill="1" applyBorder="1" applyAlignment="1">
      <alignment vertical="center" shrinkToFit="1"/>
    </xf>
    <xf numFmtId="0" fontId="30" fillId="2" borderId="2" xfId="9" applyFont="1" applyFill="1" applyBorder="1" applyAlignment="1">
      <alignment shrinkToFit="1"/>
    </xf>
    <xf numFmtId="0" fontId="23" fillId="2" borderId="2" xfId="9" applyFont="1" applyFill="1" applyBorder="1" applyAlignment="1">
      <alignment shrinkToFit="1"/>
    </xf>
    <xf numFmtId="0" fontId="30" fillId="0" borderId="0" xfId="9" applyFont="1" applyAlignment="1">
      <alignment horizontal="center"/>
    </xf>
    <xf numFmtId="0" fontId="30" fillId="2" borderId="0" xfId="9" applyFont="1" applyFill="1" applyAlignment="1">
      <alignment horizontal="center"/>
    </xf>
    <xf numFmtId="0" fontId="30" fillId="2" borderId="0" xfId="9" applyFont="1" applyFill="1"/>
    <xf numFmtId="0" fontId="29" fillId="5" borderId="12" xfId="9" applyFont="1" applyFill="1" applyBorder="1" applyAlignment="1">
      <alignment horizontal="center" vertical="center"/>
    </xf>
    <xf numFmtId="0" fontId="29" fillId="5" borderId="3" xfId="9" applyFont="1" applyFill="1" applyBorder="1" applyAlignment="1">
      <alignment horizontal="center" vertical="center"/>
    </xf>
    <xf numFmtId="0" fontId="29" fillId="2" borderId="40" xfId="9" applyFont="1" applyFill="1" applyBorder="1" applyAlignment="1">
      <alignment horizontal="center" vertical="center"/>
    </xf>
    <xf numFmtId="0" fontId="31" fillId="0" borderId="31" xfId="9" applyFont="1" applyBorder="1" applyAlignment="1">
      <alignment horizontal="center" vertical="center" shrinkToFit="1"/>
    </xf>
    <xf numFmtId="0" fontId="31" fillId="0" borderId="32" xfId="9" applyFont="1" applyBorder="1" applyAlignment="1">
      <alignment horizontal="center" vertical="center"/>
    </xf>
    <xf numFmtId="0" fontId="29" fillId="2" borderId="7" xfId="9" applyFont="1" applyFill="1" applyBorder="1" applyAlignment="1">
      <alignment horizontal="center" vertical="center"/>
    </xf>
    <xf numFmtId="0" fontId="29" fillId="0" borderId="35" xfId="9" applyFont="1" applyBorder="1" applyAlignment="1">
      <alignment horizontal="center" vertical="center" shrinkToFit="1"/>
    </xf>
    <xf numFmtId="0" fontId="29" fillId="0" borderId="32" xfId="9" applyFont="1" applyBorder="1" applyAlignment="1">
      <alignment horizontal="center" vertical="center"/>
    </xf>
    <xf numFmtId="0" fontId="29" fillId="2" borderId="41" xfId="9" applyFont="1" applyFill="1" applyBorder="1" applyAlignment="1">
      <alignment horizontal="center" vertical="center"/>
    </xf>
    <xf numFmtId="0" fontId="29" fillId="2" borderId="32" xfId="9" applyFont="1" applyFill="1" applyBorder="1" applyAlignment="1">
      <alignment horizontal="center" vertical="center"/>
    </xf>
    <xf numFmtId="0" fontId="31" fillId="0" borderId="35" xfId="9" applyFont="1" applyBorder="1" applyAlignment="1">
      <alignment horizontal="center" vertical="center" shrinkToFit="1"/>
    </xf>
    <xf numFmtId="0" fontId="31" fillId="0" borderId="35" xfId="9" applyFont="1" applyBorder="1" applyAlignment="1">
      <alignment horizontal="center" vertical="center" wrapText="1" shrinkToFit="1"/>
    </xf>
    <xf numFmtId="0" fontId="31" fillId="0" borderId="32" xfId="9" applyFont="1" applyBorder="1" applyAlignment="1">
      <alignment horizontal="center" vertical="center" wrapText="1"/>
    </xf>
    <xf numFmtId="0" fontId="29" fillId="0" borderId="35" xfId="9" applyFont="1" applyBorder="1" applyAlignment="1">
      <alignment horizontal="center" vertical="center"/>
    </xf>
    <xf numFmtId="0" fontId="30" fillId="0" borderId="32" xfId="9" applyFont="1" applyBorder="1" applyAlignment="1">
      <alignment vertical="center"/>
    </xf>
    <xf numFmtId="0" fontId="30" fillId="0" borderId="35" xfId="9" applyFont="1" applyBorder="1" applyAlignment="1">
      <alignment horizontal="center" vertical="center"/>
    </xf>
    <xf numFmtId="0" fontId="23" fillId="0" borderId="0" xfId="1" applyFont="1">
      <alignment vertical="center"/>
    </xf>
    <xf numFmtId="14" fontId="23" fillId="0" borderId="0" xfId="1" applyNumberFormat="1" applyFont="1">
      <alignment vertical="center"/>
    </xf>
    <xf numFmtId="0" fontId="23" fillId="0" borderId="10" xfId="1" applyFont="1" applyBorder="1">
      <alignment vertical="center"/>
    </xf>
    <xf numFmtId="0" fontId="23" fillId="5" borderId="12" xfId="1" applyFont="1" applyFill="1" applyBorder="1" applyAlignment="1">
      <alignment horizontal="center" vertical="center"/>
    </xf>
    <xf numFmtId="0" fontId="23" fillId="0" borderId="12" xfId="1" applyFont="1" applyBorder="1" applyAlignment="1" applyProtection="1">
      <alignment horizontal="center" vertical="center"/>
      <protection hidden="1"/>
    </xf>
    <xf numFmtId="0" fontId="23" fillId="4" borderId="12" xfId="1" applyFont="1" applyFill="1" applyBorder="1" applyAlignment="1" applyProtection="1">
      <alignment horizontal="center" vertical="center" wrapText="1" shrinkToFit="1"/>
      <protection locked="0"/>
    </xf>
    <xf numFmtId="0" fontId="18" fillId="2" borderId="0" xfId="9" applyFont="1" applyFill="1" applyAlignment="1">
      <alignment horizontal="center"/>
    </xf>
    <xf numFmtId="0" fontId="33" fillId="5" borderId="12" xfId="9" applyFont="1" applyFill="1" applyBorder="1" applyAlignment="1">
      <alignment horizontal="center" vertical="center"/>
    </xf>
    <xf numFmtId="0" fontId="1" fillId="0" borderId="12" xfId="1" applyBorder="1">
      <alignment vertical="center"/>
    </xf>
    <xf numFmtId="0" fontId="1" fillId="8" borderId="12" xfId="1" applyFill="1" applyBorder="1" applyAlignment="1">
      <alignment vertical="center" wrapText="1"/>
    </xf>
    <xf numFmtId="14" fontId="31" fillId="2" borderId="36" xfId="9" applyNumberFormat="1" applyFont="1" applyFill="1" applyBorder="1" applyAlignment="1">
      <alignment horizontal="center" vertical="center" shrinkToFit="1"/>
    </xf>
    <xf numFmtId="14" fontId="31" fillId="2" borderId="37" xfId="9" applyNumberFormat="1" applyFont="1" applyFill="1" applyBorder="1" applyAlignment="1">
      <alignment horizontal="center" vertical="center" shrinkToFit="1"/>
    </xf>
    <xf numFmtId="0" fontId="31" fillId="2" borderId="33" xfId="9" applyFont="1" applyFill="1" applyBorder="1" applyAlignment="1">
      <alignment horizontal="center" vertical="center"/>
    </xf>
    <xf numFmtId="0" fontId="31" fillId="2" borderId="35" xfId="9" applyFont="1" applyFill="1" applyBorder="1" applyAlignment="1">
      <alignment horizontal="center" vertical="center"/>
    </xf>
    <xf numFmtId="0" fontId="31" fillId="2" borderId="34" xfId="9" applyFont="1" applyFill="1" applyBorder="1" applyAlignment="1">
      <alignment horizontal="center" vertical="center"/>
    </xf>
    <xf numFmtId="0" fontId="32" fillId="2" borderId="5" xfId="9" applyFont="1" applyFill="1" applyBorder="1" applyAlignment="1">
      <alignment horizontal="center"/>
    </xf>
    <xf numFmtId="0" fontId="32" fillId="2" borderId="0" xfId="9" applyFont="1" applyFill="1" applyAlignment="1">
      <alignment horizontal="center"/>
    </xf>
    <xf numFmtId="14" fontId="31" fillId="2" borderId="33" xfId="9" applyNumberFormat="1" applyFont="1" applyFill="1" applyBorder="1" applyAlignment="1">
      <alignment horizontal="center" vertical="center" shrinkToFit="1"/>
    </xf>
    <xf numFmtId="14" fontId="31" fillId="2" borderId="34" xfId="9" applyNumberFormat="1" applyFont="1" applyFill="1" applyBorder="1" applyAlignment="1">
      <alignment horizontal="center" vertical="center" shrinkToFit="1"/>
    </xf>
    <xf numFmtId="0" fontId="17" fillId="2" borderId="0" xfId="9" applyFont="1" applyFill="1" applyAlignment="1">
      <alignment horizontal="center"/>
    </xf>
    <xf numFmtId="0" fontId="1" fillId="2" borderId="0" xfId="9" applyFill="1" applyAlignment="1">
      <alignment horizontal="center"/>
    </xf>
    <xf numFmtId="0" fontId="29" fillId="5" borderId="1" xfId="9" applyFont="1" applyFill="1" applyBorder="1" applyAlignment="1">
      <alignment horizontal="center" vertical="center"/>
    </xf>
    <xf numFmtId="0" fontId="29" fillId="5" borderId="3" xfId="9" applyFont="1" applyFill="1" applyBorder="1" applyAlignment="1">
      <alignment horizontal="center" vertical="center"/>
    </xf>
    <xf numFmtId="49" fontId="29" fillId="5" borderId="1" xfId="9" applyNumberFormat="1" applyFont="1" applyFill="1" applyBorder="1" applyAlignment="1">
      <alignment horizontal="center" vertical="center"/>
    </xf>
    <xf numFmtId="49" fontId="29" fillId="5" borderId="2" xfId="9" applyNumberFormat="1" applyFont="1" applyFill="1" applyBorder="1" applyAlignment="1">
      <alignment horizontal="center" vertical="center"/>
    </xf>
    <xf numFmtId="49" fontId="29" fillId="5" borderId="3" xfId="9" applyNumberFormat="1" applyFont="1" applyFill="1" applyBorder="1" applyAlignment="1">
      <alignment horizontal="center" vertical="center"/>
    </xf>
    <xf numFmtId="14" fontId="31" fillId="2" borderId="28" xfId="9" applyNumberFormat="1" applyFont="1" applyFill="1" applyBorder="1" applyAlignment="1">
      <alignment horizontal="center" vertical="center" shrinkToFit="1"/>
    </xf>
    <xf numFmtId="14" fontId="31" fillId="2" borderId="29" xfId="9" applyNumberFormat="1" applyFont="1" applyFill="1" applyBorder="1" applyAlignment="1">
      <alignment horizontal="center" vertical="center" shrinkToFit="1"/>
    </xf>
    <xf numFmtId="0" fontId="31" fillId="2" borderId="28" xfId="9" applyFont="1" applyFill="1" applyBorder="1" applyAlignment="1">
      <alignment horizontal="center" vertical="center" wrapText="1"/>
    </xf>
    <xf numFmtId="0" fontId="31" fillId="2" borderId="30" xfId="9" applyFont="1" applyFill="1" applyBorder="1" applyAlignment="1">
      <alignment horizontal="center" vertical="center"/>
    </xf>
    <xf numFmtId="0" fontId="31" fillId="2" borderId="29" xfId="9" applyFont="1" applyFill="1" applyBorder="1" applyAlignment="1">
      <alignment horizontal="center" vertical="center"/>
    </xf>
    <xf numFmtId="0" fontId="12" fillId="0" borderId="0" xfId="1" applyFont="1" applyAlignment="1">
      <alignment horizontal="center" vertical="center"/>
    </xf>
    <xf numFmtId="0" fontId="23" fillId="0" borderId="10" xfId="1" applyFont="1" applyBorder="1">
      <alignment vertical="center"/>
    </xf>
    <xf numFmtId="179" fontId="23" fillId="4" borderId="10" xfId="1" applyNumberFormat="1" applyFont="1" applyFill="1" applyBorder="1" applyAlignment="1" applyProtection="1">
      <alignment vertical="center" wrapText="1"/>
      <protection hidden="1"/>
    </xf>
    <xf numFmtId="179" fontId="23" fillId="4" borderId="10" xfId="1" applyNumberFormat="1" applyFont="1" applyFill="1" applyBorder="1" applyProtection="1">
      <alignment vertical="center"/>
      <protection hidden="1"/>
    </xf>
    <xf numFmtId="14" fontId="23" fillId="5" borderId="12" xfId="1" applyNumberFormat="1" applyFont="1" applyFill="1" applyBorder="1" applyAlignment="1">
      <alignment horizontal="center" vertical="center"/>
    </xf>
    <xf numFmtId="0" fontId="23" fillId="5" borderId="1" xfId="1" applyFont="1" applyFill="1" applyBorder="1" applyAlignment="1">
      <alignment horizontal="center" vertical="center"/>
    </xf>
    <xf numFmtId="0" fontId="23" fillId="5" borderId="2" xfId="1" applyFont="1" applyFill="1" applyBorder="1" applyAlignment="1">
      <alignment horizontal="center" vertical="center"/>
    </xf>
    <xf numFmtId="0" fontId="23" fillId="5" borderId="3" xfId="1" applyFont="1" applyFill="1" applyBorder="1" applyAlignment="1">
      <alignment horizontal="center" vertical="center"/>
    </xf>
    <xf numFmtId="0" fontId="23" fillId="5" borderId="12" xfId="1" applyFont="1" applyFill="1" applyBorder="1" applyAlignment="1">
      <alignment horizontal="center" vertical="center"/>
    </xf>
    <xf numFmtId="14" fontId="23" fillId="0" borderId="12" xfId="1" applyNumberFormat="1" applyFont="1" applyBorder="1" applyAlignment="1" applyProtection="1">
      <alignment horizontal="center" vertical="center"/>
      <protection hidden="1"/>
    </xf>
    <xf numFmtId="0" fontId="23" fillId="0" borderId="1" xfId="1" applyFont="1" applyBorder="1" applyAlignment="1" applyProtection="1">
      <alignment horizontal="left" vertical="center" wrapText="1"/>
      <protection locked="0"/>
    </xf>
    <xf numFmtId="0" fontId="23" fillId="0" borderId="2" xfId="1" applyFont="1" applyBorder="1" applyAlignment="1" applyProtection="1">
      <alignment horizontal="left" vertical="center" wrapText="1"/>
      <protection locked="0"/>
    </xf>
    <xf numFmtId="0" fontId="23" fillId="0" borderId="3" xfId="1" applyFont="1" applyBorder="1" applyAlignment="1" applyProtection="1">
      <alignment horizontal="left" vertical="center" wrapText="1"/>
      <protection locked="0"/>
    </xf>
    <xf numFmtId="180" fontId="23" fillId="4" borderId="12" xfId="1" applyNumberFormat="1" applyFont="1" applyFill="1" applyBorder="1" applyAlignment="1" applyProtection="1">
      <alignment horizontal="center" vertical="center" shrinkToFit="1"/>
      <protection locked="0"/>
    </xf>
    <xf numFmtId="42" fontId="23" fillId="0" borderId="1" xfId="2" applyNumberFormat="1" applyFont="1" applyBorder="1" applyAlignment="1" applyProtection="1">
      <alignment horizontal="center" vertical="center"/>
      <protection locked="0"/>
    </xf>
    <xf numFmtId="42" fontId="23" fillId="0" borderId="2" xfId="2" applyNumberFormat="1" applyFont="1" applyBorder="1" applyAlignment="1" applyProtection="1">
      <alignment horizontal="center" vertical="center"/>
      <protection locked="0"/>
    </xf>
    <xf numFmtId="42" fontId="23" fillId="0" borderId="3" xfId="2" applyNumberFormat="1" applyFont="1" applyBorder="1" applyAlignment="1" applyProtection="1">
      <alignment horizontal="center" vertical="center"/>
      <protection locked="0"/>
    </xf>
    <xf numFmtId="42" fontId="23" fillId="0" borderId="12" xfId="2" applyNumberFormat="1" applyFont="1" applyBorder="1" applyAlignment="1" applyProtection="1">
      <alignment horizontal="center" vertical="center"/>
      <protection locked="0"/>
    </xf>
    <xf numFmtId="0" fontId="25" fillId="7" borderId="15" xfId="1" applyFont="1" applyFill="1" applyBorder="1" applyAlignment="1" applyProtection="1">
      <alignment horizontal="center" vertical="center"/>
      <protection hidden="1"/>
    </xf>
    <xf numFmtId="42" fontId="25" fillId="7" borderId="15" xfId="2" applyNumberFormat="1" applyFont="1" applyFill="1" applyBorder="1" applyAlignment="1" applyProtection="1">
      <alignment vertical="center" shrinkToFit="1"/>
      <protection hidden="1"/>
    </xf>
    <xf numFmtId="0" fontId="4" fillId="3" borderId="0" xfId="1" applyFont="1" applyFill="1" applyAlignment="1" applyProtection="1">
      <alignment horizontal="center" vertical="center" wrapText="1"/>
      <protection locked="0"/>
    </xf>
    <xf numFmtId="181" fontId="23" fillId="4" borderId="12" xfId="1" applyNumberFormat="1" applyFont="1" applyFill="1" applyBorder="1" applyAlignment="1" applyProtection="1">
      <alignment horizontal="center" vertical="center"/>
      <protection hidden="1"/>
    </xf>
    <xf numFmtId="0" fontId="11" fillId="3" borderId="1" xfId="1" applyFont="1" applyFill="1" applyBorder="1" applyAlignment="1" applyProtection="1">
      <alignment horizontal="center" vertical="center" wrapText="1"/>
      <protection locked="0"/>
    </xf>
    <xf numFmtId="0" fontId="11" fillId="3" borderId="2" xfId="1" applyFont="1" applyFill="1" applyBorder="1" applyAlignment="1" applyProtection="1">
      <alignment horizontal="center" vertical="center" wrapText="1"/>
      <protection locked="0"/>
    </xf>
    <xf numFmtId="0" fontId="11" fillId="3" borderId="3" xfId="1" applyFont="1" applyFill="1" applyBorder="1" applyAlignment="1" applyProtection="1">
      <alignment horizontal="center" vertical="center" wrapText="1"/>
      <protection locked="0"/>
    </xf>
    <xf numFmtId="5" fontId="23" fillId="2" borderId="4" xfId="1" applyNumberFormat="1" applyFont="1" applyFill="1" applyBorder="1" applyAlignment="1" applyProtection="1">
      <alignment horizontal="center" vertical="center"/>
      <protection hidden="1"/>
    </xf>
    <xf numFmtId="5" fontId="23" fillId="2" borderId="5" xfId="1" applyNumberFormat="1" applyFont="1" applyFill="1" applyBorder="1" applyAlignment="1" applyProtection="1">
      <alignment horizontal="center" vertical="center"/>
      <protection hidden="1"/>
    </xf>
    <xf numFmtId="5" fontId="23" fillId="2" borderId="6" xfId="1" applyNumberFormat="1" applyFont="1" applyFill="1" applyBorder="1" applyAlignment="1" applyProtection="1">
      <alignment horizontal="center" vertical="center"/>
      <protection hidden="1"/>
    </xf>
    <xf numFmtId="5" fontId="23" fillId="2" borderId="9" xfId="1" applyNumberFormat="1" applyFont="1" applyFill="1" applyBorder="1" applyAlignment="1" applyProtection="1">
      <alignment horizontal="center" vertical="center"/>
      <protection hidden="1"/>
    </xf>
    <xf numFmtId="5" fontId="23" fillId="2" borderId="10" xfId="1" applyNumberFormat="1" applyFont="1" applyFill="1" applyBorder="1" applyAlignment="1" applyProtection="1">
      <alignment horizontal="center" vertical="center"/>
      <protection hidden="1"/>
    </xf>
    <xf numFmtId="5" fontId="23" fillId="2" borderId="11" xfId="1" applyNumberFormat="1" applyFont="1" applyFill="1" applyBorder="1" applyAlignment="1" applyProtection="1">
      <alignment horizontal="center" vertical="center"/>
      <protection hidden="1"/>
    </xf>
    <xf numFmtId="0" fontId="26" fillId="2" borderId="7" xfId="1" applyFont="1" applyFill="1" applyBorder="1" applyAlignment="1">
      <alignment horizontal="left" vertical="center"/>
    </xf>
    <xf numFmtId="0" fontId="26" fillId="2" borderId="0" xfId="1" applyFont="1" applyFill="1" applyAlignment="1">
      <alignment horizontal="left" vertical="center"/>
    </xf>
    <xf numFmtId="0" fontId="26" fillId="2" borderId="8" xfId="1" applyFont="1" applyFill="1" applyBorder="1" applyAlignment="1">
      <alignment horizontal="left" vertical="center"/>
    </xf>
    <xf numFmtId="5" fontId="21" fillId="2" borderId="13" xfId="1" applyNumberFormat="1" applyFont="1" applyFill="1" applyBorder="1" applyAlignment="1">
      <alignment horizontal="center" vertical="center" textRotation="255" wrapText="1"/>
    </xf>
    <xf numFmtId="5" fontId="21" fillId="2" borderId="14" xfId="1" applyNumberFormat="1" applyFont="1" applyFill="1" applyBorder="1" applyAlignment="1">
      <alignment horizontal="center" vertical="center" textRotation="255" wrapText="1"/>
    </xf>
    <xf numFmtId="5" fontId="21" fillId="2" borderId="15" xfId="1" applyNumberFormat="1" applyFont="1" applyFill="1" applyBorder="1" applyAlignment="1">
      <alignment horizontal="center" vertical="center" textRotation="255" wrapText="1"/>
    </xf>
    <xf numFmtId="0" fontId="26" fillId="2" borderId="9" xfId="1" applyFont="1" applyFill="1" applyBorder="1" applyAlignment="1">
      <alignment horizontal="left" vertical="center"/>
    </xf>
    <xf numFmtId="0" fontId="26" fillId="2" borderId="10" xfId="1" applyFont="1" applyFill="1" applyBorder="1" applyAlignment="1">
      <alignment horizontal="left" vertical="center"/>
    </xf>
    <xf numFmtId="0" fontId="26" fillId="2" borderId="11" xfId="1" applyFont="1" applyFill="1" applyBorder="1" applyAlignment="1">
      <alignment horizontal="left" vertical="center"/>
    </xf>
    <xf numFmtId="0" fontId="4" fillId="2" borderId="0" xfId="1" applyFont="1" applyFill="1" applyAlignment="1">
      <alignment horizontal="left" vertical="center" wrapText="1"/>
    </xf>
    <xf numFmtId="177" fontId="25" fillId="3" borderId="16" xfId="1" applyNumberFormat="1" applyFont="1" applyFill="1" applyBorder="1" applyAlignment="1" applyProtection="1">
      <alignment horizontal="center" vertical="center"/>
      <protection locked="0"/>
    </xf>
    <xf numFmtId="177" fontId="25" fillId="3" borderId="17" xfId="1" applyNumberFormat="1" applyFont="1" applyFill="1" applyBorder="1" applyAlignment="1" applyProtection="1">
      <alignment horizontal="center" vertical="center"/>
      <protection locked="0"/>
    </xf>
    <xf numFmtId="177" fontId="25" fillId="3" borderId="18" xfId="1" applyNumberFormat="1" applyFont="1" applyFill="1" applyBorder="1" applyAlignment="1" applyProtection="1">
      <alignment horizontal="center" vertical="center"/>
      <protection locked="0"/>
    </xf>
    <xf numFmtId="177" fontId="25" fillId="3" borderId="21" xfId="1" applyNumberFormat="1" applyFont="1" applyFill="1" applyBorder="1" applyAlignment="1" applyProtection="1">
      <alignment horizontal="center" vertical="center"/>
      <protection locked="0"/>
    </xf>
    <xf numFmtId="177" fontId="25" fillId="3" borderId="0" xfId="1" applyNumberFormat="1" applyFont="1" applyFill="1" applyAlignment="1" applyProtection="1">
      <alignment horizontal="center" vertical="center"/>
      <protection locked="0"/>
    </xf>
    <xf numFmtId="177" fontId="25" fillId="3" borderId="8" xfId="1" applyNumberFormat="1" applyFont="1" applyFill="1" applyBorder="1" applyAlignment="1" applyProtection="1">
      <alignment horizontal="center" vertical="center"/>
      <protection locked="0"/>
    </xf>
    <xf numFmtId="177" fontId="25" fillId="3" borderId="23" xfId="1" applyNumberFormat="1" applyFont="1" applyFill="1" applyBorder="1" applyAlignment="1" applyProtection="1">
      <alignment horizontal="center" vertical="center"/>
      <protection locked="0"/>
    </xf>
    <xf numFmtId="177" fontId="25" fillId="3" borderId="24" xfId="1" applyNumberFormat="1" applyFont="1" applyFill="1" applyBorder="1" applyAlignment="1" applyProtection="1">
      <alignment horizontal="center" vertical="center"/>
      <protection locked="0"/>
    </xf>
    <xf numFmtId="177" fontId="25" fillId="3" borderId="25" xfId="1" applyNumberFormat="1" applyFont="1" applyFill="1" applyBorder="1" applyAlignment="1" applyProtection="1">
      <alignment horizontal="center" vertical="center"/>
      <protection locked="0"/>
    </xf>
    <xf numFmtId="177" fontId="25" fillId="0" borderId="4" xfId="1" applyNumberFormat="1" applyFont="1" applyBorder="1" applyAlignment="1" applyProtection="1">
      <alignment horizontal="center" vertical="center"/>
      <protection locked="0"/>
    </xf>
    <xf numFmtId="177" fontId="25" fillId="0" borderId="5" xfId="1" applyNumberFormat="1" applyFont="1" applyBorder="1" applyAlignment="1" applyProtection="1">
      <alignment horizontal="center" vertical="center"/>
      <protection locked="0"/>
    </xf>
    <xf numFmtId="177" fontId="25" fillId="0" borderId="7" xfId="1" applyNumberFormat="1" applyFont="1" applyBorder="1" applyAlignment="1" applyProtection="1">
      <alignment horizontal="center" vertical="center"/>
      <protection locked="0"/>
    </xf>
    <xf numFmtId="177" fontId="25" fillId="0" borderId="0" xfId="1" applyNumberFormat="1" applyFont="1" applyAlignment="1" applyProtection="1">
      <alignment horizontal="center" vertical="center"/>
      <protection locked="0"/>
    </xf>
    <xf numFmtId="177" fontId="25" fillId="0" borderId="9" xfId="1" applyNumberFormat="1" applyFont="1" applyBorder="1" applyAlignment="1" applyProtection="1">
      <alignment horizontal="center" vertical="center"/>
      <protection locked="0"/>
    </xf>
    <xf numFmtId="177" fontId="25" fillId="0" borderId="10" xfId="1" applyNumberFormat="1" applyFont="1" applyBorder="1" applyAlignment="1" applyProtection="1">
      <alignment horizontal="center" vertical="center"/>
      <protection locked="0"/>
    </xf>
    <xf numFmtId="177" fontId="23" fillId="0" borderId="19" xfId="1" applyNumberFormat="1" applyFont="1" applyBorder="1" applyAlignment="1" applyProtection="1">
      <alignment horizontal="center" vertical="center"/>
      <protection locked="0"/>
    </xf>
    <xf numFmtId="177" fontId="23" fillId="0" borderId="17" xfId="1" applyNumberFormat="1" applyFont="1" applyBorder="1" applyAlignment="1" applyProtection="1">
      <alignment horizontal="center" vertical="center"/>
      <protection locked="0"/>
    </xf>
    <xf numFmtId="177" fontId="23" fillId="0" borderId="20" xfId="1" applyNumberFormat="1" applyFont="1" applyBorder="1" applyAlignment="1" applyProtection="1">
      <alignment horizontal="center" vertical="center"/>
      <protection locked="0"/>
    </xf>
    <xf numFmtId="177" fontId="23" fillId="0" borderId="7" xfId="1" applyNumberFormat="1" applyFont="1" applyBorder="1" applyAlignment="1" applyProtection="1">
      <alignment horizontal="center" vertical="center"/>
      <protection locked="0"/>
    </xf>
    <xf numFmtId="177" fontId="23" fillId="0" borderId="0" xfId="1" applyNumberFormat="1" applyFont="1" applyAlignment="1" applyProtection="1">
      <alignment horizontal="center" vertical="center"/>
      <protection locked="0"/>
    </xf>
    <xf numFmtId="177" fontId="23" fillId="0" borderId="22" xfId="1" applyNumberFormat="1" applyFont="1" applyBorder="1" applyAlignment="1" applyProtection="1">
      <alignment horizontal="center" vertical="center"/>
      <protection locked="0"/>
    </xf>
    <xf numFmtId="177" fontId="23" fillId="0" borderId="26" xfId="1" applyNumberFormat="1" applyFont="1" applyBorder="1" applyAlignment="1" applyProtection="1">
      <alignment horizontal="center" vertical="center"/>
      <protection locked="0"/>
    </xf>
    <xf numFmtId="177" fontId="23" fillId="0" borderId="24" xfId="1" applyNumberFormat="1" applyFont="1" applyBorder="1" applyAlignment="1" applyProtection="1">
      <alignment horizontal="center" vertical="center"/>
      <protection locked="0"/>
    </xf>
    <xf numFmtId="177" fontId="23" fillId="0" borderId="27" xfId="1" applyNumberFormat="1" applyFont="1" applyBorder="1" applyAlignment="1" applyProtection="1">
      <alignment horizontal="center" vertical="center"/>
      <protection locked="0"/>
    </xf>
    <xf numFmtId="0" fontId="23" fillId="3" borderId="4" xfId="1" applyFont="1" applyFill="1" applyBorder="1" applyAlignment="1">
      <alignment horizontal="center" vertical="center" wrapText="1"/>
    </xf>
    <xf numFmtId="0" fontId="23" fillId="3" borderId="5" xfId="1" applyFont="1" applyFill="1" applyBorder="1" applyAlignment="1">
      <alignment horizontal="center" vertical="center"/>
    </xf>
    <xf numFmtId="0" fontId="23" fillId="3" borderId="6" xfId="1" applyFont="1" applyFill="1" applyBorder="1" applyAlignment="1">
      <alignment horizontal="center" vertical="center"/>
    </xf>
    <xf numFmtId="0" fontId="23" fillId="3" borderId="7" xfId="1" applyFont="1" applyFill="1" applyBorder="1" applyAlignment="1">
      <alignment horizontal="center" vertical="center"/>
    </xf>
    <xf numFmtId="0" fontId="23" fillId="3" borderId="0" xfId="1" applyFont="1" applyFill="1" applyAlignment="1">
      <alignment horizontal="center" vertical="center"/>
    </xf>
    <xf numFmtId="0" fontId="23" fillId="3" borderId="8" xfId="1" applyFont="1" applyFill="1" applyBorder="1" applyAlignment="1">
      <alignment horizontal="center" vertical="center"/>
    </xf>
    <xf numFmtId="0" fontId="23" fillId="3" borderId="9" xfId="1" applyFont="1" applyFill="1" applyBorder="1" applyAlignment="1">
      <alignment horizontal="center" vertical="center"/>
    </xf>
    <xf numFmtId="0" fontId="23" fillId="3" borderId="10" xfId="1" applyFont="1" applyFill="1" applyBorder="1" applyAlignment="1">
      <alignment horizontal="center" vertical="center"/>
    </xf>
    <xf numFmtId="0" fontId="23" fillId="3" borderId="11" xfId="1" applyFont="1" applyFill="1" applyBorder="1" applyAlignment="1">
      <alignment horizontal="center" vertical="center"/>
    </xf>
    <xf numFmtId="177" fontId="28" fillId="3" borderId="1" xfId="1" applyNumberFormat="1" applyFont="1" applyFill="1" applyBorder="1" applyAlignment="1" applyProtection="1">
      <alignment horizontal="center" vertical="center" wrapText="1"/>
      <protection locked="0"/>
    </xf>
    <xf numFmtId="177" fontId="28" fillId="3" borderId="2" xfId="1" applyNumberFormat="1" applyFont="1" applyFill="1" applyBorder="1" applyAlignment="1" applyProtection="1">
      <alignment horizontal="center" vertical="center" wrapText="1"/>
      <protection locked="0"/>
    </xf>
    <xf numFmtId="177" fontId="28" fillId="3" borderId="3" xfId="1" applyNumberFormat="1" applyFont="1" applyFill="1" applyBorder="1" applyAlignment="1" applyProtection="1">
      <alignment horizontal="center" vertical="center" wrapText="1"/>
      <protection locked="0"/>
    </xf>
    <xf numFmtId="0" fontId="23" fillId="4" borderId="1" xfId="1" applyFont="1" applyFill="1" applyBorder="1" applyAlignment="1" applyProtection="1">
      <alignment horizontal="center" vertical="center"/>
      <protection locked="0"/>
    </xf>
    <xf numFmtId="0" fontId="23" fillId="4" borderId="2" xfId="1" applyFont="1" applyFill="1" applyBorder="1" applyAlignment="1" applyProtection="1">
      <alignment horizontal="center" vertical="center"/>
      <protection locked="0"/>
    </xf>
    <xf numFmtId="0" fontId="23" fillId="4" borderId="3" xfId="1" applyFont="1" applyFill="1" applyBorder="1" applyAlignment="1" applyProtection="1">
      <alignment horizontal="center" vertical="center"/>
      <protection locked="0"/>
    </xf>
    <xf numFmtId="5" fontId="23" fillId="2" borderId="1" xfId="1" applyNumberFormat="1" applyFont="1" applyFill="1" applyBorder="1" applyAlignment="1" applyProtection="1">
      <alignment horizontal="center" vertical="center"/>
      <protection hidden="1"/>
    </xf>
    <xf numFmtId="5" fontId="23" fillId="2" borderId="2" xfId="1" applyNumberFormat="1" applyFont="1" applyFill="1" applyBorder="1" applyAlignment="1" applyProtection="1">
      <alignment horizontal="center" vertical="center"/>
      <protection hidden="1"/>
    </xf>
    <xf numFmtId="5" fontId="23" fillId="2" borderId="3" xfId="1" applyNumberFormat="1" applyFont="1" applyFill="1" applyBorder="1" applyAlignment="1" applyProtection="1">
      <alignment horizontal="center" vertical="center"/>
      <protection hidden="1"/>
    </xf>
    <xf numFmtId="0" fontId="11" fillId="4" borderId="7" xfId="1" applyFont="1" applyFill="1" applyBorder="1" applyAlignment="1">
      <alignment horizontal="center" vertical="center" wrapText="1"/>
    </xf>
    <xf numFmtId="0" fontId="11" fillId="4" borderId="0" xfId="1" applyFont="1" applyFill="1" applyAlignment="1">
      <alignment horizontal="center" vertical="center" wrapText="1"/>
    </xf>
    <xf numFmtId="0" fontId="11" fillId="4" borderId="8" xfId="1" applyFont="1" applyFill="1" applyBorder="1" applyAlignment="1">
      <alignment horizontal="center" vertical="center" wrapText="1"/>
    </xf>
    <xf numFmtId="0" fontId="24" fillId="2" borderId="0" xfId="1" applyFont="1" applyFill="1" applyAlignment="1">
      <alignment horizontal="center" vertical="center"/>
    </xf>
    <xf numFmtId="0" fontId="5" fillId="3" borderId="0" xfId="1" applyFont="1" applyFill="1" applyAlignment="1" applyProtection="1">
      <alignment horizontal="center" vertical="center" wrapText="1"/>
      <protection locked="0"/>
    </xf>
    <xf numFmtId="5" fontId="23" fillId="2" borderId="10" xfId="1" applyNumberFormat="1" applyFont="1" applyFill="1" applyBorder="1" applyAlignment="1" applyProtection="1">
      <alignment horizontal="right" vertical="center" indent="1"/>
      <protection hidden="1"/>
    </xf>
    <xf numFmtId="5" fontId="23" fillId="2" borderId="0" xfId="1" applyNumberFormat="1" applyFont="1" applyFill="1" applyAlignment="1" applyProtection="1">
      <alignment horizontal="right" vertical="center" indent="1"/>
      <protection hidden="1"/>
    </xf>
    <xf numFmtId="0" fontId="23" fillId="2" borderId="0" xfId="1" applyFont="1" applyFill="1" applyAlignment="1">
      <alignment horizontal="center" vertical="center"/>
    </xf>
    <xf numFmtId="0" fontId="11" fillId="3" borderId="7" xfId="1" applyFont="1" applyFill="1" applyBorder="1" applyAlignment="1" applyProtection="1">
      <alignment horizontal="center" vertical="center" wrapText="1"/>
      <protection locked="0"/>
    </xf>
    <xf numFmtId="0" fontId="11" fillId="3" borderId="0" xfId="1" applyFont="1" applyFill="1" applyAlignment="1" applyProtection="1">
      <alignment horizontal="center" vertical="center" wrapText="1"/>
      <protection locked="0"/>
    </xf>
    <xf numFmtId="0" fontId="11" fillId="3" borderId="8" xfId="1" applyFont="1" applyFill="1" applyBorder="1" applyAlignment="1" applyProtection="1">
      <alignment horizontal="center" vertical="center" wrapText="1"/>
      <protection locked="0"/>
    </xf>
    <xf numFmtId="0" fontId="26" fillId="3" borderId="7" xfId="1" applyFont="1" applyFill="1" applyBorder="1" applyAlignment="1" applyProtection="1">
      <alignment horizontal="center" vertical="center" wrapText="1"/>
      <protection locked="0"/>
    </xf>
    <xf numFmtId="0" fontId="26" fillId="3" borderId="0" xfId="1" applyFont="1" applyFill="1" applyAlignment="1" applyProtection="1">
      <alignment horizontal="center" vertical="center" wrapText="1"/>
      <protection locked="0"/>
    </xf>
    <xf numFmtId="0" fontId="26" fillId="3" borderId="8" xfId="1" applyFont="1" applyFill="1" applyBorder="1" applyAlignment="1" applyProtection="1">
      <alignment horizontal="center" vertical="center" wrapText="1"/>
      <protection locked="0"/>
    </xf>
    <xf numFmtId="0" fontId="23" fillId="3" borderId="4" xfId="1" applyFont="1" applyFill="1" applyBorder="1" applyAlignment="1">
      <alignment horizontal="center" vertical="center"/>
    </xf>
    <xf numFmtId="0" fontId="23" fillId="2" borderId="5" xfId="1" applyFont="1" applyFill="1" applyBorder="1" applyAlignment="1">
      <alignment horizontal="center" vertical="center"/>
    </xf>
    <xf numFmtId="5" fontId="23" fillId="2" borderId="5" xfId="1" applyNumberFormat="1" applyFont="1" applyFill="1" applyBorder="1" applyAlignment="1" applyProtection="1">
      <alignment horizontal="right" vertical="center" indent="1"/>
      <protection hidden="1"/>
    </xf>
    <xf numFmtId="0" fontId="23" fillId="3" borderId="12" xfId="1" applyFont="1" applyFill="1" applyBorder="1" applyAlignment="1">
      <alignment horizontal="center" vertical="center"/>
    </xf>
    <xf numFmtId="0" fontId="23" fillId="4" borderId="4" xfId="1" applyFont="1" applyFill="1" applyBorder="1" applyAlignment="1" applyProtection="1">
      <alignment horizontal="right" vertical="center" shrinkToFit="1"/>
      <protection locked="0"/>
    </xf>
    <xf numFmtId="0" fontId="23" fillId="4" borderId="5" xfId="1" applyFont="1" applyFill="1" applyBorder="1" applyAlignment="1" applyProtection="1">
      <alignment horizontal="right" vertical="center" shrinkToFit="1"/>
      <protection locked="0"/>
    </xf>
    <xf numFmtId="0" fontId="23" fillId="4" borderId="7" xfId="1" applyFont="1" applyFill="1" applyBorder="1" applyAlignment="1" applyProtection="1">
      <alignment horizontal="right" vertical="center" shrinkToFit="1"/>
      <protection locked="0"/>
    </xf>
    <xf numFmtId="0" fontId="23" fillId="4" borderId="0" xfId="1" applyFont="1" applyFill="1" applyAlignment="1" applyProtection="1">
      <alignment horizontal="right" vertical="center" shrinkToFit="1"/>
      <protection locked="0"/>
    </xf>
    <xf numFmtId="0" fontId="23" fillId="4" borderId="4" xfId="1" applyFont="1" applyFill="1" applyBorder="1" applyAlignment="1" applyProtection="1">
      <alignment horizontal="center" vertical="center" wrapText="1"/>
      <protection locked="0"/>
    </xf>
    <xf numFmtId="0" fontId="23" fillId="4" borderId="5" xfId="1" applyFont="1" applyFill="1" applyBorder="1" applyAlignment="1" applyProtection="1">
      <alignment horizontal="center" vertical="center" wrapText="1"/>
      <protection locked="0"/>
    </xf>
    <xf numFmtId="0" fontId="23" fillId="4" borderId="6" xfId="1" applyFont="1" applyFill="1" applyBorder="1" applyAlignment="1" applyProtection="1">
      <alignment horizontal="center" vertical="center" wrapText="1"/>
      <protection locked="0"/>
    </xf>
    <xf numFmtId="0" fontId="23" fillId="4" borderId="9" xfId="1" applyFont="1" applyFill="1" applyBorder="1" applyAlignment="1" applyProtection="1">
      <alignment horizontal="center" vertical="center" wrapText="1"/>
      <protection locked="0"/>
    </xf>
    <xf numFmtId="0" fontId="23" fillId="4" borderId="10" xfId="1" applyFont="1" applyFill="1" applyBorder="1" applyAlignment="1" applyProtection="1">
      <alignment horizontal="center" vertical="center" wrapText="1"/>
      <protection locked="0"/>
    </xf>
    <xf numFmtId="0" fontId="23" fillId="4" borderId="11" xfId="1" applyFont="1" applyFill="1" applyBorder="1" applyAlignment="1" applyProtection="1">
      <alignment horizontal="center" vertical="center" wrapText="1"/>
      <protection locked="0"/>
    </xf>
    <xf numFmtId="5" fontId="23" fillId="2" borderId="4" xfId="1" applyNumberFormat="1" applyFont="1" applyFill="1" applyBorder="1" applyAlignment="1">
      <alignment horizontal="center" vertical="center"/>
    </xf>
    <xf numFmtId="5" fontId="23" fillId="2" borderId="5" xfId="1" applyNumberFormat="1" applyFont="1" applyFill="1" applyBorder="1" applyAlignment="1">
      <alignment horizontal="center" vertical="center"/>
    </xf>
    <xf numFmtId="5" fontId="23" fillId="2" borderId="6" xfId="1" applyNumberFormat="1" applyFont="1" applyFill="1" applyBorder="1" applyAlignment="1">
      <alignment horizontal="center" vertical="center"/>
    </xf>
    <xf numFmtId="5" fontId="23" fillId="2" borderId="1" xfId="1" applyNumberFormat="1" applyFont="1" applyFill="1" applyBorder="1" applyAlignment="1">
      <alignment horizontal="center" vertical="center"/>
    </xf>
    <xf numFmtId="5" fontId="23" fillId="2" borderId="2" xfId="1" applyNumberFormat="1" applyFont="1" applyFill="1" applyBorder="1" applyAlignment="1">
      <alignment horizontal="center" vertical="center"/>
    </xf>
    <xf numFmtId="5" fontId="23" fillId="2" borderId="3" xfId="1" applyNumberFormat="1" applyFont="1" applyFill="1" applyBorder="1" applyAlignment="1">
      <alignment horizontal="center" vertical="center"/>
    </xf>
    <xf numFmtId="0" fontId="23" fillId="2" borderId="2" xfId="1" applyFont="1" applyFill="1" applyBorder="1" applyAlignment="1">
      <alignment horizontal="left" vertical="center" wrapText="1"/>
    </xf>
    <xf numFmtId="0" fontId="23" fillId="2" borderId="3" xfId="1" applyFont="1" applyFill="1" applyBorder="1" applyAlignment="1">
      <alignment horizontal="left" vertical="center" wrapText="1"/>
    </xf>
    <xf numFmtId="0" fontId="25" fillId="2" borderId="1" xfId="1" applyFont="1" applyFill="1" applyBorder="1" applyAlignment="1">
      <alignment horizontal="left" vertical="center" wrapText="1"/>
    </xf>
    <xf numFmtId="0" fontId="25" fillId="2" borderId="2" xfId="1" applyFont="1" applyFill="1" applyBorder="1" applyAlignment="1">
      <alignment horizontal="left" vertical="center"/>
    </xf>
    <xf numFmtId="0" fontId="25" fillId="2" borderId="3" xfId="1" applyFont="1" applyFill="1" applyBorder="1" applyAlignment="1">
      <alignment horizontal="left" vertical="center"/>
    </xf>
    <xf numFmtId="0" fontId="23" fillId="2" borderId="13" xfId="1" quotePrefix="1" applyFont="1" applyFill="1" applyBorder="1" applyAlignment="1">
      <alignment horizontal="center" vertical="center"/>
    </xf>
    <xf numFmtId="0" fontId="23" fillId="2" borderId="15" xfId="1" quotePrefix="1" applyFont="1" applyFill="1" applyBorder="1" applyAlignment="1">
      <alignment horizontal="center" vertical="center"/>
    </xf>
    <xf numFmtId="5" fontId="23" fillId="4" borderId="4" xfId="1" applyNumberFormat="1" applyFont="1" applyFill="1" applyBorder="1" applyAlignment="1" applyProtection="1">
      <alignment horizontal="center" vertical="center"/>
      <protection locked="0"/>
    </xf>
    <xf numFmtId="5" fontId="23" fillId="4" borderId="5" xfId="1" applyNumberFormat="1" applyFont="1" applyFill="1" applyBorder="1" applyAlignment="1" applyProtection="1">
      <alignment horizontal="center" vertical="center"/>
      <protection locked="0"/>
    </xf>
    <xf numFmtId="5" fontId="23" fillId="4" borderId="6" xfId="1" applyNumberFormat="1" applyFont="1" applyFill="1" applyBorder="1" applyAlignment="1" applyProtection="1">
      <alignment horizontal="center" vertical="center"/>
      <protection locked="0"/>
    </xf>
    <xf numFmtId="0" fontId="23" fillId="2" borderId="10" xfId="1" applyFont="1" applyFill="1" applyBorder="1" applyAlignment="1" applyProtection="1">
      <alignment horizontal="center" vertical="center" shrinkToFit="1"/>
      <protection locked="0"/>
    </xf>
    <xf numFmtId="5" fontId="23" fillId="4" borderId="1" xfId="1" applyNumberFormat="1" applyFont="1" applyFill="1" applyBorder="1" applyAlignment="1" applyProtection="1">
      <alignment horizontal="center" vertical="center"/>
      <protection locked="0"/>
    </xf>
    <xf numFmtId="5" fontId="23" fillId="4" borderId="2" xfId="1" applyNumberFormat="1" applyFont="1" applyFill="1" applyBorder="1" applyAlignment="1" applyProtection="1">
      <alignment horizontal="center" vertical="center"/>
      <protection locked="0"/>
    </xf>
    <xf numFmtId="5" fontId="23" fillId="4" borderId="3" xfId="1" applyNumberFormat="1" applyFont="1" applyFill="1" applyBorder="1" applyAlignment="1" applyProtection="1">
      <alignment horizontal="center" vertical="center"/>
      <protection locked="0"/>
    </xf>
    <xf numFmtId="6" fontId="23" fillId="2" borderId="5" xfId="1" applyNumberFormat="1" applyFont="1" applyFill="1" applyBorder="1" applyAlignment="1">
      <alignment horizontal="center" vertical="center"/>
    </xf>
    <xf numFmtId="6" fontId="23" fillId="2" borderId="6" xfId="1" applyNumberFormat="1" applyFont="1" applyFill="1" applyBorder="1" applyAlignment="1">
      <alignment horizontal="center" vertical="center"/>
    </xf>
    <xf numFmtId="6" fontId="23" fillId="2" borderId="0" xfId="1" applyNumberFormat="1" applyFont="1" applyFill="1" applyAlignment="1">
      <alignment horizontal="center" vertical="center"/>
    </xf>
    <xf numFmtId="6" fontId="23" fillId="2" borderId="8" xfId="1" applyNumberFormat="1" applyFont="1" applyFill="1" applyBorder="1" applyAlignment="1">
      <alignment horizontal="center" vertical="center"/>
    </xf>
    <xf numFmtId="6" fontId="23" fillId="2" borderId="10" xfId="1" applyNumberFormat="1" applyFont="1" applyFill="1" applyBorder="1" applyAlignment="1">
      <alignment horizontal="center" vertical="center"/>
    </xf>
    <xf numFmtId="6" fontId="23" fillId="2" borderId="11" xfId="1" applyNumberFormat="1" applyFont="1" applyFill="1" applyBorder="1" applyAlignment="1">
      <alignment horizontal="center" vertical="center"/>
    </xf>
    <xf numFmtId="0" fontId="23" fillId="2" borderId="0" xfId="1" applyFont="1" applyFill="1" applyAlignment="1">
      <alignment horizontal="left" vertical="center" shrinkToFit="1"/>
    </xf>
    <xf numFmtId="0" fontId="23" fillId="2" borderId="8" xfId="1" applyFont="1" applyFill="1" applyBorder="1" applyAlignment="1">
      <alignment horizontal="left" vertical="center" shrinkToFit="1"/>
    </xf>
    <xf numFmtId="6" fontId="23" fillId="4" borderId="15" xfId="2" applyFont="1" applyFill="1" applyBorder="1" applyAlignment="1" applyProtection="1">
      <alignment horizontal="right" vertical="center"/>
      <protection hidden="1"/>
    </xf>
    <xf numFmtId="0" fontId="11" fillId="4" borderId="1" xfId="0" applyFont="1" applyFill="1" applyBorder="1" applyAlignment="1">
      <alignment horizontal="center" vertical="center"/>
    </xf>
    <xf numFmtId="0" fontId="11" fillId="4" borderId="2" xfId="0" applyFont="1" applyFill="1" applyBorder="1" applyAlignment="1">
      <alignment horizontal="center" vertical="center"/>
    </xf>
    <xf numFmtId="0" fontId="11" fillId="4" borderId="3" xfId="0" applyFont="1" applyFill="1" applyBorder="1" applyAlignment="1">
      <alignment horizontal="center" vertical="center"/>
    </xf>
    <xf numFmtId="5" fontId="11" fillId="4" borderId="4" xfId="1" applyNumberFormat="1" applyFont="1" applyFill="1" applyBorder="1" applyAlignment="1" applyProtection="1">
      <alignment horizontal="center" vertical="center"/>
      <protection locked="0"/>
    </xf>
    <xf numFmtId="5" fontId="11" fillId="4" borderId="6" xfId="1" applyNumberFormat="1" applyFont="1" applyFill="1" applyBorder="1" applyAlignment="1" applyProtection="1">
      <alignment horizontal="center" vertical="center"/>
      <protection locked="0"/>
    </xf>
    <xf numFmtId="5" fontId="11" fillId="4" borderId="1" xfId="1" applyNumberFormat="1" applyFont="1" applyFill="1" applyBorder="1" applyAlignment="1" applyProtection="1">
      <alignment horizontal="center" vertical="center"/>
      <protection locked="0"/>
    </xf>
    <xf numFmtId="5" fontId="11" fillId="4" borderId="3" xfId="1" applyNumberFormat="1" applyFont="1" applyFill="1" applyBorder="1" applyAlignment="1" applyProtection="1">
      <alignment horizontal="center" vertical="center"/>
      <protection locked="0"/>
    </xf>
    <xf numFmtId="0" fontId="23" fillId="2" borderId="4" xfId="1" applyFont="1" applyFill="1" applyBorder="1" applyAlignment="1" applyProtection="1">
      <alignment horizontal="center" vertical="center" wrapText="1"/>
      <protection locked="0"/>
    </xf>
    <xf numFmtId="0" fontId="23" fillId="2" borderId="5" xfId="1" applyFont="1" applyFill="1" applyBorder="1" applyAlignment="1" applyProtection="1">
      <alignment horizontal="center" vertical="center" wrapText="1"/>
      <protection locked="0"/>
    </xf>
    <xf numFmtId="0" fontId="23" fillId="2" borderId="6" xfId="1" applyFont="1" applyFill="1" applyBorder="1" applyAlignment="1" applyProtection="1">
      <alignment horizontal="center" vertical="center" wrapText="1"/>
      <protection locked="0"/>
    </xf>
    <xf numFmtId="0" fontId="23" fillId="2" borderId="9" xfId="1" applyFont="1" applyFill="1" applyBorder="1" applyAlignment="1" applyProtection="1">
      <alignment horizontal="center" vertical="center" wrapText="1"/>
      <protection locked="0"/>
    </xf>
    <xf numFmtId="0" fontId="23" fillId="2" borderId="10" xfId="1" applyFont="1" applyFill="1" applyBorder="1" applyAlignment="1" applyProtection="1">
      <alignment horizontal="center" vertical="center" wrapText="1"/>
      <protection locked="0"/>
    </xf>
    <xf numFmtId="0" fontId="23" fillId="2" borderId="11" xfId="1" applyFont="1" applyFill="1" applyBorder="1" applyAlignment="1" applyProtection="1">
      <alignment horizontal="center" vertical="center" wrapText="1"/>
      <protection locked="0"/>
    </xf>
    <xf numFmtId="0" fontId="23" fillId="4" borderId="4" xfId="1" applyFont="1" applyFill="1" applyBorder="1" applyAlignment="1" applyProtection="1">
      <alignment horizontal="center" vertical="center"/>
      <protection locked="0"/>
    </xf>
    <xf numFmtId="0" fontId="23" fillId="4" borderId="5" xfId="1" applyFont="1" applyFill="1" applyBorder="1" applyAlignment="1" applyProtection="1">
      <alignment horizontal="center" vertical="center"/>
      <protection locked="0"/>
    </xf>
    <xf numFmtId="0" fontId="23" fillId="4" borderId="6" xfId="1" applyFont="1" applyFill="1" applyBorder="1" applyAlignment="1" applyProtection="1">
      <alignment horizontal="center" vertical="center"/>
      <protection locked="0"/>
    </xf>
    <xf numFmtId="0" fontId="23" fillId="4" borderId="9" xfId="1" applyFont="1" applyFill="1" applyBorder="1" applyAlignment="1" applyProtection="1">
      <alignment horizontal="center" vertical="center"/>
      <protection locked="0"/>
    </xf>
    <xf numFmtId="0" fontId="23" fillId="4" borderId="10" xfId="1" applyFont="1" applyFill="1" applyBorder="1" applyAlignment="1" applyProtection="1">
      <alignment horizontal="center" vertical="center"/>
      <protection locked="0"/>
    </xf>
    <xf numFmtId="0" fontId="23" fillId="4" borderId="11" xfId="1" applyFont="1" applyFill="1" applyBorder="1" applyAlignment="1" applyProtection="1">
      <alignment horizontal="center" vertical="center"/>
      <protection locked="0"/>
    </xf>
    <xf numFmtId="0" fontId="23" fillId="2" borderId="4" xfId="1" applyFont="1" applyFill="1" applyBorder="1" applyAlignment="1" applyProtection="1">
      <alignment horizontal="center" vertical="center"/>
      <protection locked="0"/>
    </xf>
    <xf numFmtId="0" fontId="23" fillId="2" borderId="5" xfId="1" applyFont="1" applyFill="1" applyBorder="1" applyAlignment="1" applyProtection="1">
      <alignment horizontal="center" vertical="center"/>
      <protection locked="0"/>
    </xf>
    <xf numFmtId="0" fontId="23" fillId="2" borderId="6" xfId="1" applyFont="1" applyFill="1" applyBorder="1" applyAlignment="1" applyProtection="1">
      <alignment horizontal="center" vertical="center"/>
      <protection locked="0"/>
    </xf>
    <xf numFmtId="0" fontId="23" fillId="2" borderId="9" xfId="1" applyFont="1" applyFill="1" applyBorder="1" applyAlignment="1" applyProtection="1">
      <alignment horizontal="center" vertical="center"/>
      <protection locked="0"/>
    </xf>
    <xf numFmtId="0" fontId="23" fillId="2" borderId="10" xfId="1" applyFont="1" applyFill="1" applyBorder="1" applyAlignment="1" applyProtection="1">
      <alignment horizontal="center" vertical="center"/>
      <protection locked="0"/>
    </xf>
    <xf numFmtId="0" fontId="23" fillId="2" borderId="11" xfId="1" applyFont="1" applyFill="1" applyBorder="1" applyAlignment="1" applyProtection="1">
      <alignment horizontal="center" vertical="center"/>
      <protection locked="0"/>
    </xf>
    <xf numFmtId="0" fontId="23" fillId="3" borderId="4" xfId="1" applyFont="1" applyFill="1" applyBorder="1" applyAlignment="1" applyProtection="1">
      <alignment horizontal="center" vertical="center" wrapText="1"/>
      <protection locked="0"/>
    </xf>
    <xf numFmtId="0" fontId="23" fillId="3" borderId="5" xfId="1" applyFont="1" applyFill="1" applyBorder="1" applyAlignment="1" applyProtection="1">
      <alignment horizontal="center" vertical="center" wrapText="1"/>
      <protection locked="0"/>
    </xf>
    <xf numFmtId="0" fontId="23" fillId="3" borderId="6" xfId="1" applyFont="1" applyFill="1" applyBorder="1" applyAlignment="1" applyProtection="1">
      <alignment horizontal="center" vertical="center" wrapText="1"/>
      <protection locked="0"/>
    </xf>
    <xf numFmtId="0" fontId="23" fillId="3" borderId="9" xfId="1" applyFont="1" applyFill="1" applyBorder="1" applyAlignment="1" applyProtection="1">
      <alignment horizontal="center" vertical="center" wrapText="1"/>
      <protection locked="0"/>
    </xf>
    <xf numFmtId="0" fontId="23" fillId="3" borderId="10" xfId="1" applyFont="1" applyFill="1" applyBorder="1" applyAlignment="1" applyProtection="1">
      <alignment horizontal="center" vertical="center" wrapText="1"/>
      <protection locked="0"/>
    </xf>
    <xf numFmtId="0" fontId="23" fillId="3" borderId="11" xfId="1" applyFont="1" applyFill="1" applyBorder="1" applyAlignment="1" applyProtection="1">
      <alignment horizontal="center" vertical="center" wrapText="1"/>
      <protection locked="0"/>
    </xf>
    <xf numFmtId="177" fontId="23" fillId="2" borderId="4" xfId="1" applyNumberFormat="1" applyFont="1" applyFill="1" applyBorder="1" applyAlignment="1">
      <alignment horizontal="center" vertical="center"/>
    </xf>
    <xf numFmtId="177" fontId="23" fillId="2" borderId="5" xfId="1" applyNumberFormat="1" applyFont="1" applyFill="1" applyBorder="1" applyAlignment="1">
      <alignment horizontal="center" vertical="center"/>
    </xf>
    <xf numFmtId="177" fontId="23" fillId="2" borderId="6" xfId="1" applyNumberFormat="1" applyFont="1" applyFill="1" applyBorder="1" applyAlignment="1">
      <alignment horizontal="center" vertical="center"/>
    </xf>
    <xf numFmtId="177" fontId="23" fillId="2" borderId="7" xfId="1" applyNumberFormat="1" applyFont="1" applyFill="1" applyBorder="1" applyAlignment="1">
      <alignment horizontal="center" vertical="center"/>
    </xf>
    <xf numFmtId="177" fontId="23" fillId="2" borderId="0" xfId="1" applyNumberFormat="1" applyFont="1" applyFill="1" applyAlignment="1">
      <alignment horizontal="center" vertical="center"/>
    </xf>
    <xf numFmtId="177" fontId="23" fillId="2" borderId="8" xfId="1" applyNumberFormat="1" applyFont="1" applyFill="1" applyBorder="1" applyAlignment="1">
      <alignment horizontal="center" vertical="center"/>
    </xf>
    <xf numFmtId="5" fontId="23" fillId="2" borderId="9" xfId="1" applyNumberFormat="1" applyFont="1" applyFill="1" applyBorder="1" applyAlignment="1">
      <alignment horizontal="center" vertical="center"/>
    </xf>
    <xf numFmtId="5" fontId="23" fillId="2" borderId="10" xfId="1" applyNumberFormat="1" applyFont="1" applyFill="1" applyBorder="1" applyAlignment="1">
      <alignment horizontal="center" vertical="center"/>
    </xf>
    <xf numFmtId="5" fontId="23" fillId="2" borderId="11" xfId="1" applyNumberFormat="1" applyFont="1" applyFill="1" applyBorder="1" applyAlignment="1">
      <alignment horizontal="center" vertical="center"/>
    </xf>
    <xf numFmtId="5" fontId="23" fillId="3" borderId="4" xfId="1" applyNumberFormat="1" applyFont="1" applyFill="1" applyBorder="1" applyAlignment="1" applyProtection="1">
      <alignment horizontal="center" vertical="center" wrapText="1"/>
      <protection hidden="1"/>
    </xf>
    <xf numFmtId="5" fontId="23" fillId="3" borderId="5" xfId="1" applyNumberFormat="1" applyFont="1" applyFill="1" applyBorder="1" applyAlignment="1" applyProtection="1">
      <alignment horizontal="center" vertical="center"/>
      <protection hidden="1"/>
    </xf>
    <xf numFmtId="5" fontId="23" fillId="3" borderId="6" xfId="1" applyNumberFormat="1" applyFont="1" applyFill="1" applyBorder="1" applyAlignment="1" applyProtection="1">
      <alignment horizontal="center" vertical="center"/>
      <protection hidden="1"/>
    </xf>
    <xf numFmtId="5" fontId="23" fillId="3" borderId="9" xfId="1" applyNumberFormat="1" applyFont="1" applyFill="1" applyBorder="1" applyAlignment="1" applyProtection="1">
      <alignment horizontal="center" vertical="center"/>
      <protection hidden="1"/>
    </xf>
    <xf numFmtId="5" fontId="23" fillId="3" borderId="10" xfId="1" applyNumberFormat="1" applyFont="1" applyFill="1" applyBorder="1" applyAlignment="1" applyProtection="1">
      <alignment horizontal="center" vertical="center"/>
      <protection hidden="1"/>
    </xf>
    <xf numFmtId="5" fontId="23" fillId="3" borderId="11" xfId="1" applyNumberFormat="1" applyFont="1" applyFill="1" applyBorder="1" applyAlignment="1" applyProtection="1">
      <alignment horizontal="center" vertical="center"/>
      <protection hidden="1"/>
    </xf>
    <xf numFmtId="0" fontId="11" fillId="3" borderId="9" xfId="1" applyFont="1" applyFill="1" applyBorder="1" applyAlignment="1" applyProtection="1">
      <alignment horizontal="center" vertical="center" wrapText="1"/>
      <protection locked="0"/>
    </xf>
    <xf numFmtId="0" fontId="11" fillId="3" borderId="10" xfId="1" applyFont="1" applyFill="1" applyBorder="1" applyAlignment="1" applyProtection="1">
      <alignment horizontal="center" vertical="center" wrapText="1"/>
      <protection locked="0"/>
    </xf>
    <xf numFmtId="0" fontId="11" fillId="3" borderId="11" xfId="1" applyFont="1" applyFill="1" applyBorder="1" applyAlignment="1" applyProtection="1">
      <alignment horizontal="center" vertical="center" wrapText="1"/>
      <protection locked="0"/>
    </xf>
    <xf numFmtId="181" fontId="23" fillId="4" borderId="1" xfId="1" applyNumberFormat="1" applyFont="1" applyFill="1" applyBorder="1" applyAlignment="1" applyProtection="1">
      <alignment horizontal="center" vertical="center"/>
      <protection hidden="1"/>
    </xf>
    <xf numFmtId="181" fontId="23" fillId="4" borderId="2" xfId="1" applyNumberFormat="1" applyFont="1" applyFill="1" applyBorder="1" applyAlignment="1" applyProtection="1">
      <alignment horizontal="center" vertical="center"/>
      <protection hidden="1"/>
    </xf>
    <xf numFmtId="181" fontId="23" fillId="4" borderId="3" xfId="1" applyNumberFormat="1" applyFont="1" applyFill="1" applyBorder="1" applyAlignment="1" applyProtection="1">
      <alignment horizontal="center" vertical="center"/>
      <protection hidden="1"/>
    </xf>
    <xf numFmtId="177" fontId="23" fillId="0" borderId="4" xfId="1" applyNumberFormat="1" applyFont="1" applyBorder="1" applyAlignment="1" applyProtection="1">
      <alignment horizontal="center" vertical="center"/>
      <protection locked="0"/>
    </xf>
    <xf numFmtId="177" fontId="23" fillId="0" borderId="5" xfId="1" applyNumberFormat="1" applyFont="1" applyBorder="1" applyAlignment="1" applyProtection="1">
      <alignment horizontal="center" vertical="center"/>
      <protection locked="0"/>
    </xf>
    <xf numFmtId="177" fontId="23" fillId="0" borderId="6" xfId="1" applyNumberFormat="1" applyFont="1" applyBorder="1" applyAlignment="1" applyProtection="1">
      <alignment horizontal="center" vertical="center"/>
      <protection locked="0"/>
    </xf>
    <xf numFmtId="177" fontId="23" fillId="0" borderId="9" xfId="1" applyNumberFormat="1" applyFont="1" applyBorder="1" applyAlignment="1" applyProtection="1">
      <alignment horizontal="center" vertical="center"/>
      <protection locked="0"/>
    </xf>
    <xf numFmtId="177" fontId="23" fillId="0" borderId="10" xfId="1" applyNumberFormat="1" applyFont="1" applyBorder="1" applyAlignment="1" applyProtection="1">
      <alignment horizontal="center" vertical="center"/>
      <protection locked="0"/>
    </xf>
    <xf numFmtId="177" fontId="23" fillId="0" borderId="11" xfId="1" applyNumberFormat="1" applyFont="1" applyBorder="1" applyAlignment="1" applyProtection="1">
      <alignment horizontal="center" vertical="center"/>
      <protection locked="0"/>
    </xf>
    <xf numFmtId="5" fontId="21" fillId="2" borderId="13" xfId="1" applyNumberFormat="1" applyFont="1" applyFill="1" applyBorder="1" applyAlignment="1" applyProtection="1">
      <alignment horizontal="center" vertical="center" textRotation="255" shrinkToFit="1"/>
      <protection hidden="1"/>
    </xf>
    <xf numFmtId="5" fontId="21" fillId="2" borderId="15" xfId="1" applyNumberFormat="1" applyFont="1" applyFill="1" applyBorder="1" applyAlignment="1" applyProtection="1">
      <alignment horizontal="center" vertical="center" textRotation="255" shrinkToFit="1"/>
      <protection hidden="1"/>
    </xf>
    <xf numFmtId="177" fontId="23" fillId="3" borderId="1" xfId="1" applyNumberFormat="1" applyFont="1" applyFill="1" applyBorder="1" applyAlignment="1" applyProtection="1">
      <alignment horizontal="center" vertical="center"/>
      <protection locked="0"/>
    </xf>
    <xf numFmtId="177" fontId="23" fillId="3" borderId="2" xfId="1" applyNumberFormat="1" applyFont="1" applyFill="1" applyBorder="1" applyAlignment="1" applyProtection="1">
      <alignment horizontal="center" vertical="center"/>
      <protection locked="0"/>
    </xf>
    <xf numFmtId="177" fontId="23" fillId="3" borderId="3" xfId="1" applyNumberFormat="1" applyFont="1" applyFill="1" applyBorder="1" applyAlignment="1" applyProtection="1">
      <alignment horizontal="center" vertical="center"/>
      <protection locked="0"/>
    </xf>
    <xf numFmtId="177" fontId="23" fillId="4" borderId="2" xfId="1" applyNumberFormat="1" applyFont="1" applyFill="1" applyBorder="1" applyAlignment="1" applyProtection="1">
      <alignment horizontal="center" vertical="center"/>
      <protection locked="0"/>
    </xf>
    <xf numFmtId="177" fontId="23" fillId="4" borderId="3" xfId="1" applyNumberFormat="1" applyFont="1" applyFill="1" applyBorder="1" applyAlignment="1" applyProtection="1">
      <alignment horizontal="center" vertical="center"/>
      <protection locked="0"/>
    </xf>
    <xf numFmtId="0" fontId="23" fillId="3" borderId="5" xfId="1" applyFont="1" applyFill="1" applyBorder="1" applyAlignment="1" applyProtection="1">
      <alignment horizontal="center" vertical="center"/>
      <protection locked="0"/>
    </xf>
    <xf numFmtId="0" fontId="23" fillId="3" borderId="6" xfId="1" applyFont="1" applyFill="1" applyBorder="1" applyAlignment="1" applyProtection="1">
      <alignment horizontal="center" vertical="center"/>
      <protection locked="0"/>
    </xf>
    <xf numFmtId="0" fontId="23" fillId="3" borderId="7" xfId="1" applyFont="1" applyFill="1" applyBorder="1" applyAlignment="1" applyProtection="1">
      <alignment horizontal="center" vertical="center"/>
      <protection locked="0"/>
    </xf>
    <xf numFmtId="0" fontId="23" fillId="3" borderId="0" xfId="1" applyFont="1" applyFill="1" applyAlignment="1" applyProtection="1">
      <alignment horizontal="center" vertical="center"/>
      <protection locked="0"/>
    </xf>
    <xf numFmtId="0" fontId="23" fillId="3" borderId="8" xfId="1" applyFont="1" applyFill="1" applyBorder="1" applyAlignment="1" applyProtection="1">
      <alignment horizontal="center" vertical="center"/>
      <protection locked="0"/>
    </xf>
    <xf numFmtId="0" fontId="11" fillId="3" borderId="4" xfId="1" applyFont="1" applyFill="1" applyBorder="1" applyAlignment="1">
      <alignment horizontal="center" vertical="center" wrapText="1"/>
    </xf>
    <xf numFmtId="0" fontId="11" fillId="3" borderId="5" xfId="1" applyFont="1" applyFill="1" applyBorder="1" applyAlignment="1">
      <alignment horizontal="center" vertical="center" wrapText="1"/>
    </xf>
    <xf numFmtId="0" fontId="11" fillId="3" borderId="6" xfId="1" applyFont="1" applyFill="1" applyBorder="1" applyAlignment="1">
      <alignment horizontal="center" vertical="center" wrapText="1"/>
    </xf>
    <xf numFmtId="0" fontId="11" fillId="3" borderId="7" xfId="1" applyFont="1" applyFill="1" applyBorder="1" applyAlignment="1">
      <alignment horizontal="center" vertical="center" wrapText="1"/>
    </xf>
    <xf numFmtId="0" fontId="11" fillId="3" borderId="0" xfId="1" applyFont="1" applyFill="1" applyAlignment="1">
      <alignment horizontal="center" vertical="center" wrapText="1"/>
    </xf>
    <xf numFmtId="0" fontId="11" fillId="3" borderId="8" xfId="1" applyFont="1" applyFill="1" applyBorder="1" applyAlignment="1">
      <alignment horizontal="center" vertical="center" wrapText="1"/>
    </xf>
    <xf numFmtId="0" fontId="11" fillId="3" borderId="9" xfId="1" applyFont="1" applyFill="1" applyBorder="1" applyAlignment="1">
      <alignment horizontal="center" vertical="center" wrapText="1"/>
    </xf>
    <xf numFmtId="0" fontId="11" fillId="3" borderId="10" xfId="1" applyFont="1" applyFill="1" applyBorder="1" applyAlignment="1">
      <alignment horizontal="center" vertical="center" wrapText="1"/>
    </xf>
    <xf numFmtId="0" fontId="11" fillId="3" borderId="11" xfId="1" applyFont="1" applyFill="1" applyBorder="1" applyAlignment="1">
      <alignment horizontal="center" vertical="center" wrapText="1"/>
    </xf>
    <xf numFmtId="181" fontId="23" fillId="4" borderId="12" xfId="1" applyNumberFormat="1" applyFont="1" applyFill="1" applyBorder="1" applyAlignment="1">
      <alignment horizontal="center" vertical="center"/>
    </xf>
    <xf numFmtId="5" fontId="23" fillId="2" borderId="12" xfId="1" applyNumberFormat="1" applyFont="1" applyFill="1" applyBorder="1" applyAlignment="1" applyProtection="1">
      <alignment horizontal="center" vertical="center"/>
      <protection hidden="1"/>
    </xf>
    <xf numFmtId="5" fontId="21" fillId="2" borderId="12" xfId="1" applyNumberFormat="1" applyFont="1" applyFill="1" applyBorder="1" applyAlignment="1" applyProtection="1">
      <alignment horizontal="center" vertical="center" textRotation="255" shrinkToFit="1"/>
      <protection hidden="1"/>
    </xf>
    <xf numFmtId="178" fontId="23" fillId="2" borderId="4" xfId="1" applyNumberFormat="1" applyFont="1" applyFill="1" applyBorder="1" applyAlignment="1" applyProtection="1">
      <alignment horizontal="center" vertical="center"/>
      <protection hidden="1"/>
    </xf>
    <xf numFmtId="178" fontId="23" fillId="2" borderId="5" xfId="1" applyNumberFormat="1" applyFont="1" applyFill="1" applyBorder="1" applyAlignment="1" applyProtection="1">
      <alignment horizontal="center" vertical="center"/>
      <protection hidden="1"/>
    </xf>
    <xf numFmtId="178" fontId="23" fillId="2" borderId="6" xfId="1" applyNumberFormat="1" applyFont="1" applyFill="1" applyBorder="1" applyAlignment="1" applyProtection="1">
      <alignment horizontal="center" vertical="center"/>
      <protection hidden="1"/>
    </xf>
    <xf numFmtId="0" fontId="11" fillId="3" borderId="1" xfId="1" applyFont="1" applyFill="1" applyBorder="1" applyAlignment="1">
      <alignment horizontal="center" vertical="center" wrapText="1"/>
    </xf>
    <xf numFmtId="0" fontId="11" fillId="3" borderId="2" xfId="1" applyFont="1" applyFill="1" applyBorder="1" applyAlignment="1">
      <alignment horizontal="center" vertical="center" wrapText="1"/>
    </xf>
    <xf numFmtId="0" fontId="11" fillId="3" borderId="3" xfId="1" applyFont="1" applyFill="1" applyBorder="1" applyAlignment="1">
      <alignment horizontal="center" vertical="center" wrapText="1"/>
    </xf>
    <xf numFmtId="0" fontId="23" fillId="3" borderId="5" xfId="1" applyFont="1" applyFill="1" applyBorder="1" applyAlignment="1">
      <alignment horizontal="center" vertical="center" wrapText="1"/>
    </xf>
    <xf numFmtId="0" fontId="23" fillId="3" borderId="6" xfId="1" applyFont="1" applyFill="1" applyBorder="1" applyAlignment="1">
      <alignment horizontal="center" vertical="center" wrapText="1"/>
    </xf>
    <xf numFmtId="0" fontId="23" fillId="3" borderId="7" xfId="1" applyFont="1" applyFill="1" applyBorder="1" applyAlignment="1">
      <alignment horizontal="center" vertical="center" wrapText="1"/>
    </xf>
    <xf numFmtId="0" fontId="23" fillId="3" borderId="0" xfId="1" applyFont="1" applyFill="1" applyAlignment="1">
      <alignment horizontal="center" vertical="center" wrapText="1"/>
    </xf>
    <xf numFmtId="0" fontId="23" fillId="3" borderId="8" xfId="1" applyFont="1" applyFill="1" applyBorder="1" applyAlignment="1">
      <alignment horizontal="center" vertical="center" wrapText="1"/>
    </xf>
    <xf numFmtId="5" fontId="11" fillId="2" borderId="4" xfId="1" applyNumberFormat="1" applyFont="1" applyFill="1" applyBorder="1" applyAlignment="1" applyProtection="1">
      <alignment horizontal="center" vertical="center"/>
      <protection hidden="1"/>
    </xf>
    <xf numFmtId="5" fontId="11" fillId="2" borderId="5" xfId="1" applyNumberFormat="1" applyFont="1" applyFill="1" applyBorder="1" applyAlignment="1" applyProtection="1">
      <alignment horizontal="center" vertical="center"/>
      <protection hidden="1"/>
    </xf>
    <xf numFmtId="5" fontId="11" fillId="2" borderId="6" xfId="1" applyNumberFormat="1" applyFont="1" applyFill="1" applyBorder="1" applyAlignment="1" applyProtection="1">
      <alignment horizontal="center" vertical="center"/>
      <protection hidden="1"/>
    </xf>
    <xf numFmtId="5" fontId="11" fillId="2" borderId="7" xfId="1" applyNumberFormat="1" applyFont="1" applyFill="1" applyBorder="1" applyAlignment="1" applyProtection="1">
      <alignment horizontal="center" vertical="center"/>
      <protection hidden="1"/>
    </xf>
    <xf numFmtId="5" fontId="11" fillId="2" borderId="0" xfId="1" applyNumberFormat="1" applyFont="1" applyFill="1" applyAlignment="1" applyProtection="1">
      <alignment horizontal="center" vertical="center"/>
      <protection hidden="1"/>
    </xf>
    <xf numFmtId="5" fontId="11" fillId="2" borderId="8" xfId="1" applyNumberFormat="1" applyFont="1" applyFill="1" applyBorder="1" applyAlignment="1" applyProtection="1">
      <alignment horizontal="center" vertical="center"/>
      <protection hidden="1"/>
    </xf>
    <xf numFmtId="5" fontId="11" fillId="2" borderId="12" xfId="1" applyNumberFormat="1" applyFont="1" applyFill="1" applyBorder="1" applyAlignment="1" applyProtection="1">
      <alignment horizontal="center" vertical="center"/>
      <protection hidden="1"/>
    </xf>
    <xf numFmtId="5" fontId="21" fillId="2" borderId="12" xfId="1" applyNumberFormat="1" applyFont="1" applyFill="1" applyBorder="1" applyAlignment="1">
      <alignment horizontal="center" vertical="center" textRotation="255" wrapText="1"/>
    </xf>
    <xf numFmtId="5" fontId="11" fillId="2" borderId="1" xfId="1" applyNumberFormat="1" applyFont="1" applyFill="1" applyBorder="1" applyAlignment="1" applyProtection="1">
      <alignment horizontal="center" vertical="center"/>
      <protection hidden="1"/>
    </xf>
    <xf numFmtId="5" fontId="11" fillId="2" borderId="2" xfId="1" applyNumberFormat="1" applyFont="1" applyFill="1" applyBorder="1" applyAlignment="1" applyProtection="1">
      <alignment horizontal="center" vertical="center"/>
      <protection hidden="1"/>
    </xf>
    <xf numFmtId="5" fontId="11" fillId="2" borderId="3" xfId="1" applyNumberFormat="1" applyFont="1" applyFill="1" applyBorder="1" applyAlignment="1" applyProtection="1">
      <alignment horizontal="center" vertical="center"/>
      <protection hidden="1"/>
    </xf>
    <xf numFmtId="0" fontId="23" fillId="2" borderId="10" xfId="1" applyFont="1" applyFill="1" applyBorder="1" applyAlignment="1">
      <alignment horizontal="center" vertical="center"/>
    </xf>
    <xf numFmtId="0" fontId="23" fillId="3" borderId="9" xfId="1" applyFont="1" applyFill="1" applyBorder="1" applyAlignment="1">
      <alignment horizontal="center" vertical="center" wrapText="1"/>
    </xf>
    <xf numFmtId="0" fontId="23" fillId="3" borderId="10" xfId="1" applyFont="1" applyFill="1" applyBorder="1" applyAlignment="1">
      <alignment horizontal="center" vertical="center" wrapText="1"/>
    </xf>
    <xf numFmtId="0" fontId="23" fillId="3" borderId="11" xfId="1" applyFont="1" applyFill="1" applyBorder="1" applyAlignment="1">
      <alignment horizontal="center" vertical="center" wrapText="1"/>
    </xf>
    <xf numFmtId="0" fontId="23" fillId="2" borderId="14" xfId="1" quotePrefix="1" applyFont="1" applyFill="1" applyBorder="1" applyAlignment="1">
      <alignment horizontal="center" vertical="center"/>
    </xf>
    <xf numFmtId="0" fontId="11" fillId="2" borderId="7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6" fontId="21" fillId="2" borderId="13" xfId="1" applyNumberFormat="1" applyFont="1" applyFill="1" applyBorder="1" applyAlignment="1">
      <alignment horizontal="center" vertical="center" textRotation="255" wrapText="1"/>
    </xf>
    <xf numFmtId="6" fontId="21" fillId="2" borderId="14" xfId="1" applyNumberFormat="1" applyFont="1" applyFill="1" applyBorder="1" applyAlignment="1">
      <alignment horizontal="center" vertical="center" textRotation="255" wrapText="1"/>
    </xf>
    <xf numFmtId="6" fontId="21" fillId="2" borderId="15" xfId="1" applyNumberFormat="1" applyFont="1" applyFill="1" applyBorder="1" applyAlignment="1">
      <alignment horizontal="center" vertical="center" textRotation="255" wrapText="1"/>
    </xf>
    <xf numFmtId="176" fontId="23" fillId="2" borderId="10" xfId="1" applyNumberFormat="1" applyFont="1" applyFill="1" applyBorder="1" applyAlignment="1" applyProtection="1">
      <alignment horizontal="center" vertical="center"/>
      <protection hidden="1"/>
    </xf>
    <xf numFmtId="0" fontId="23" fillId="2" borderId="10" xfId="1" applyFont="1" applyFill="1" applyBorder="1" applyAlignment="1">
      <alignment horizontal="right" vertical="center"/>
    </xf>
    <xf numFmtId="0" fontId="1" fillId="0" borderId="10" xfId="1" applyBorder="1">
      <alignment vertical="center"/>
    </xf>
    <xf numFmtId="179" fontId="1" fillId="0" borderId="10" xfId="1" applyNumberFormat="1" applyBorder="1" applyAlignment="1" applyProtection="1">
      <alignment vertical="center" wrapText="1"/>
      <protection hidden="1"/>
    </xf>
    <xf numFmtId="179" fontId="1" fillId="0" borderId="10" xfId="1" applyNumberFormat="1" applyBorder="1" applyProtection="1">
      <alignment vertical="center"/>
      <protection hidden="1"/>
    </xf>
    <xf numFmtId="0" fontId="1" fillId="5" borderId="12" xfId="1" applyFill="1" applyBorder="1" applyAlignment="1">
      <alignment horizontal="center" vertical="center"/>
    </xf>
    <xf numFmtId="0" fontId="1" fillId="5" borderId="1" xfId="1" applyFill="1" applyBorder="1" applyAlignment="1">
      <alignment horizontal="center" vertical="center"/>
    </xf>
    <xf numFmtId="0" fontId="1" fillId="5" borderId="2" xfId="1" applyFill="1" applyBorder="1" applyAlignment="1">
      <alignment horizontal="center" vertical="center"/>
    </xf>
    <xf numFmtId="0" fontId="1" fillId="5" borderId="3" xfId="1" applyFill="1" applyBorder="1" applyAlignment="1">
      <alignment horizontal="center" vertical="center"/>
    </xf>
    <xf numFmtId="182" fontId="1" fillId="0" borderId="12" xfId="1" applyNumberFormat="1" applyBorder="1" applyAlignment="1" applyProtection="1">
      <alignment horizontal="center" vertical="center"/>
      <protection hidden="1"/>
    </xf>
    <xf numFmtId="49" fontId="1" fillId="0" borderId="1" xfId="1" applyNumberFormat="1" applyBorder="1" applyAlignment="1" applyProtection="1">
      <alignment horizontal="left" vertical="center" wrapText="1"/>
      <protection locked="0"/>
    </xf>
    <xf numFmtId="49" fontId="1" fillId="0" borderId="2" xfId="1" applyNumberFormat="1" applyBorder="1" applyAlignment="1" applyProtection="1">
      <alignment horizontal="left" vertical="center" wrapText="1"/>
      <protection locked="0"/>
    </xf>
    <xf numFmtId="49" fontId="1" fillId="0" borderId="3" xfId="1" applyNumberFormat="1" applyBorder="1" applyAlignment="1" applyProtection="1">
      <alignment horizontal="left" vertical="center" wrapText="1"/>
      <protection locked="0"/>
    </xf>
    <xf numFmtId="180" fontId="1" fillId="0" borderId="12" xfId="1" applyNumberFormat="1" applyBorder="1" applyAlignment="1" applyProtection="1">
      <alignment horizontal="center" vertical="center" shrinkToFit="1"/>
      <protection locked="0"/>
    </xf>
    <xf numFmtId="42" fontId="1" fillId="0" borderId="12" xfId="2" applyNumberFormat="1" applyBorder="1" applyAlignment="1" applyProtection="1">
      <alignment horizontal="center" vertical="center"/>
      <protection locked="0"/>
    </xf>
    <xf numFmtId="42" fontId="1" fillId="0" borderId="1" xfId="2" applyNumberFormat="1" applyBorder="1" applyAlignment="1" applyProtection="1">
      <alignment horizontal="center" vertical="center"/>
      <protection locked="0"/>
    </xf>
    <xf numFmtId="42" fontId="1" fillId="0" borderId="2" xfId="2" applyNumberFormat="1" applyBorder="1" applyAlignment="1" applyProtection="1">
      <alignment horizontal="center" vertical="center"/>
      <protection locked="0"/>
    </xf>
    <xf numFmtId="42" fontId="1" fillId="0" borderId="3" xfId="2" applyNumberFormat="1" applyBorder="1" applyAlignment="1" applyProtection="1">
      <alignment horizontal="center" vertical="center"/>
      <protection locked="0"/>
    </xf>
    <xf numFmtId="49" fontId="1" fillId="0" borderId="2" xfId="1" applyNumberFormat="1" applyBorder="1" applyAlignment="1" applyProtection="1">
      <alignment horizontal="left" vertical="center"/>
      <protection locked="0"/>
    </xf>
    <xf numFmtId="49" fontId="1" fillId="0" borderId="3" xfId="1" applyNumberFormat="1" applyBorder="1" applyAlignment="1" applyProtection="1">
      <alignment horizontal="left" vertical="center"/>
      <protection locked="0"/>
    </xf>
    <xf numFmtId="49" fontId="1" fillId="0" borderId="12" xfId="1" applyNumberFormat="1" applyBorder="1" applyAlignment="1" applyProtection="1">
      <alignment horizontal="center" vertical="center"/>
      <protection hidden="1"/>
    </xf>
    <xf numFmtId="49" fontId="1" fillId="0" borderId="1" xfId="1" applyNumberFormat="1" applyBorder="1" applyAlignment="1" applyProtection="1">
      <alignment horizontal="left" vertical="center"/>
      <protection locked="0"/>
    </xf>
    <xf numFmtId="0" fontId="10" fillId="6" borderId="15" xfId="1" applyFont="1" applyFill="1" applyBorder="1" applyAlignment="1" applyProtection="1">
      <alignment horizontal="center" vertical="center"/>
      <protection hidden="1"/>
    </xf>
    <xf numFmtId="42" fontId="10" fillId="6" borderId="15" xfId="2" applyNumberFormat="1" applyFont="1" applyFill="1" applyBorder="1" applyAlignment="1" applyProtection="1">
      <alignment vertical="center" shrinkToFit="1"/>
      <protection hidden="1"/>
    </xf>
    <xf numFmtId="181" fontId="23" fillId="4" borderId="1" xfId="1" applyNumberFormat="1" applyFont="1" applyFill="1" applyBorder="1" applyAlignment="1" applyProtection="1">
      <alignment horizontal="center" vertical="center"/>
      <protection locked="0"/>
    </xf>
    <xf numFmtId="181" fontId="23" fillId="4" borderId="2" xfId="1" applyNumberFormat="1" applyFont="1" applyFill="1" applyBorder="1" applyAlignment="1" applyProtection="1">
      <alignment horizontal="center" vertical="center"/>
      <protection locked="0"/>
    </xf>
    <xf numFmtId="181" fontId="23" fillId="4" borderId="3" xfId="1" applyNumberFormat="1" applyFont="1" applyFill="1" applyBorder="1" applyAlignment="1" applyProtection="1">
      <alignment horizontal="center" vertical="center"/>
      <protection locked="0"/>
    </xf>
    <xf numFmtId="6" fontId="11" fillId="4" borderId="1" xfId="10" applyNumberFormat="1" applyFont="1" applyFill="1" applyBorder="1" applyAlignment="1">
      <alignment horizontal="center" vertical="center" wrapText="1"/>
    </xf>
    <xf numFmtId="6" fontId="11" fillId="4" borderId="2" xfId="10" applyNumberFormat="1" applyFont="1" applyFill="1" applyBorder="1" applyAlignment="1">
      <alignment horizontal="center" vertical="center" wrapText="1"/>
    </xf>
    <xf numFmtId="6" fontId="11" fillId="4" borderId="3" xfId="10" applyNumberFormat="1" applyFont="1" applyFill="1" applyBorder="1" applyAlignment="1">
      <alignment horizontal="center" vertical="center" wrapText="1"/>
    </xf>
    <xf numFmtId="6" fontId="11" fillId="4" borderId="7" xfId="10" applyNumberFormat="1" applyFont="1" applyFill="1" applyBorder="1" applyAlignment="1">
      <alignment horizontal="center" vertical="center" wrapText="1"/>
    </xf>
    <xf numFmtId="6" fontId="11" fillId="4" borderId="0" xfId="10" applyNumberFormat="1" applyFont="1" applyFill="1" applyAlignment="1">
      <alignment horizontal="center" vertical="center" wrapText="1"/>
    </xf>
    <xf numFmtId="6" fontId="11" fillId="4" borderId="8" xfId="10" applyNumberFormat="1" applyFont="1" applyFill="1" applyBorder="1" applyAlignment="1">
      <alignment horizontal="center" vertical="center" wrapText="1"/>
    </xf>
    <xf numFmtId="0" fontId="22" fillId="2" borderId="0" xfId="1" applyFont="1" applyFill="1" applyAlignment="1">
      <alignment horizontal="center" vertical="center"/>
    </xf>
  </cellXfs>
  <cellStyles count="11">
    <cellStyle name="桁区切り" xfId="10" builtinId="6"/>
    <cellStyle name="桁区切り 2" xfId="3" xr:uid="{00000000-0005-0000-0000-000000000000}"/>
    <cellStyle name="通貨 2" xfId="2" xr:uid="{00000000-0005-0000-0000-000001000000}"/>
    <cellStyle name="通貨 3" xfId="4" xr:uid="{00000000-0005-0000-0000-000002000000}"/>
    <cellStyle name="標準" xfId="0" builtinId="0"/>
    <cellStyle name="標準 2" xfId="5" xr:uid="{00000000-0005-0000-0000-000004000000}"/>
    <cellStyle name="標準 2 2" xfId="6" xr:uid="{00000000-0005-0000-0000-000005000000}"/>
    <cellStyle name="標準 3" xfId="1" xr:uid="{00000000-0005-0000-0000-000006000000}"/>
    <cellStyle name="標準 4" xfId="7" xr:uid="{00000000-0005-0000-0000-000007000000}"/>
    <cellStyle name="標準 5" xfId="8" xr:uid="{00000000-0005-0000-0000-000008000000}"/>
    <cellStyle name="標準 6" xfId="9" xr:uid="{00CE7BB2-9C38-465B-8C46-043FDDEE1496}"/>
  </cellStyles>
  <dxfs count="0"/>
  <tableStyles count="0" defaultTableStyle="TableStyleMedium2" defaultPivotStyle="PivotStyleLight16"/>
  <colors>
    <mruColors>
      <color rgb="FFCCCCFF"/>
      <color rgb="FF99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66675</xdr:colOff>
      <xdr:row>0</xdr:row>
      <xdr:rowOff>371474</xdr:rowOff>
    </xdr:from>
    <xdr:to>
      <xdr:col>10</xdr:col>
      <xdr:colOff>3371850</xdr:colOff>
      <xdr:row>4</xdr:row>
      <xdr:rowOff>219074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989CA5B3-6A65-D399-AD20-B936AA291474}"/>
            </a:ext>
          </a:extLst>
        </xdr:cNvPr>
        <xdr:cNvSpPr/>
      </xdr:nvSpPr>
      <xdr:spPr>
        <a:xfrm>
          <a:off x="9035415" y="371474"/>
          <a:ext cx="3305175" cy="1074420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100">
              <a:solidFill>
                <a:srgbClr val="FF0000"/>
              </a:solidFill>
            </a:rPr>
            <a:t>※</a:t>
          </a:r>
          <a:r>
            <a:rPr kumimoji="1" lang="ja-JP" altLang="en-US" sz="1100">
              <a:solidFill>
                <a:srgbClr val="FF0000"/>
              </a:solidFill>
            </a:rPr>
            <a:t>海外出張（研修）日程表を本シートで作成しますと、②「日程及び旅費地域区分（様式）」シートに反映されます。もしくは、海外出張許可願提出時に作成した日程表を本シートに貼り付けると、②「日程及び旅費地域区分（様式）」シートに反映されます。</a:t>
          </a:r>
        </a:p>
      </xdr:txBody>
    </xdr:sp>
    <xdr:clientData/>
  </xdr:twoCellAnchor>
  <xdr:twoCellAnchor>
    <xdr:from>
      <xdr:col>10</xdr:col>
      <xdr:colOff>213360</xdr:colOff>
      <xdr:row>6</xdr:row>
      <xdr:rowOff>251460</xdr:rowOff>
    </xdr:from>
    <xdr:to>
      <xdr:col>11</xdr:col>
      <xdr:colOff>0</xdr:colOff>
      <xdr:row>7</xdr:row>
      <xdr:rowOff>342900</xdr:rowOff>
    </xdr:to>
    <xdr:sp macro="" textlink="">
      <xdr:nvSpPr>
        <xdr:cNvPr id="3" name="吹き出し: 四角形 2">
          <a:extLst>
            <a:ext uri="{FF2B5EF4-FFF2-40B4-BE49-F238E27FC236}">
              <a16:creationId xmlns:a16="http://schemas.microsoft.com/office/drawing/2014/main" id="{E6C32723-6F41-7DE2-5F4D-44A016327867}"/>
            </a:ext>
          </a:extLst>
        </xdr:cNvPr>
        <xdr:cNvSpPr/>
      </xdr:nvSpPr>
      <xdr:spPr>
        <a:xfrm>
          <a:off x="9182100" y="2019300"/>
          <a:ext cx="2499360" cy="723900"/>
        </a:xfrm>
        <a:prstGeom prst="wedgeRectCallout">
          <a:avLst>
            <a:gd name="adj1" fmla="val -68470"/>
            <a:gd name="adj2" fmla="val -98978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b="1">
              <a:solidFill>
                <a:srgbClr val="FF0000"/>
              </a:solidFill>
            </a:rPr>
            <a:t>医学系研究費管理担当あての場合</a:t>
          </a:r>
          <a:endParaRPr kumimoji="1" lang="en-US" altLang="ja-JP" sz="1100" b="1">
            <a:solidFill>
              <a:srgbClr val="FF0000"/>
            </a:solidFill>
          </a:endParaRPr>
        </a:p>
        <a:p>
          <a:pPr algn="l"/>
          <a:r>
            <a:rPr kumimoji="1" lang="ja-JP" altLang="en-US" sz="1100" b="1">
              <a:solidFill>
                <a:srgbClr val="FF0000"/>
              </a:solidFill>
            </a:rPr>
            <a:t>必ず記入してください。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133350</xdr:colOff>
      <xdr:row>1</xdr:row>
      <xdr:rowOff>19050</xdr:rowOff>
    </xdr:from>
    <xdr:to>
      <xdr:col>32</xdr:col>
      <xdr:colOff>114300</xdr:colOff>
      <xdr:row>3</xdr:row>
      <xdr:rowOff>200025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13FF5BC0-CC09-4766-B162-7203BDC63EA7}"/>
            </a:ext>
          </a:extLst>
        </xdr:cNvPr>
        <xdr:cNvSpPr/>
      </xdr:nvSpPr>
      <xdr:spPr>
        <a:xfrm>
          <a:off x="7620000" y="304800"/>
          <a:ext cx="3219450" cy="647700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100">
              <a:solidFill>
                <a:srgbClr val="FF0000"/>
              </a:solidFill>
            </a:rPr>
            <a:t>※</a:t>
          </a:r>
          <a:r>
            <a:rPr kumimoji="1" lang="ja-JP" altLang="en-US" sz="1100">
              <a:solidFill>
                <a:srgbClr val="FF0000"/>
              </a:solidFill>
            </a:rPr>
            <a:t>本シートで記載の内容は③「外国旅費請求書（様式）」シートに反映されます。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yokohamacu-my.sharepoint.com/jimu-nas/&#20225;&#30011;&#36001;&#21209;&#35506;/Users/sentan/Downloads/H28gaikokuryohi-seikyu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imu-nas\&#20225;&#30011;&#36001;&#21209;&#35506;\&#12510;&#12491;&#12517;&#12450;&#12523;&#12539;&#21508;&#31278;&#27096;&#24335;\&#30740;&#31350;&#36027;&#12510;&#12491;&#12517;&#12450;&#12523;&#38306;&#36899;\H28\&#9733;&#65320;&#65328;&#25522;&#36617;&#20316;&#26989;&#29992;\&#26356;&#26032;&#23436;&#20102;\29%20%20%20&#9733;&#22806;&#22269;&#26053;&#36027;&#35531;&#27714;&#26360;&#12539;&#26085;&#24403;&#21450;&#12403;&#26053;&#36027;&#22320;&#22495;&#21306;&#20998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imu-nas\&#20225;&#30011;&#36001;&#21209;&#35506;\Users\sentan\Downloads\H28gaikokuryohi-seikyu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yokohamacu-my.sharepoint.com/jimu-nas/&#20225;&#30011;&#36001;&#21209;&#35506;/&#12510;&#12491;&#12517;&#12450;&#12523;&#12539;&#21508;&#31278;&#27096;&#24335;/&#30740;&#31350;&#36027;&#12510;&#12491;&#12517;&#12450;&#12523;&#38306;&#36899;/H28/&#9733;&#65320;&#65328;&#25522;&#36617;&#20316;&#26989;&#29992;/&#26356;&#26032;&#23436;&#20102;/29%20%20%20&#9733;&#22806;&#22269;&#26053;&#36027;&#35531;&#27714;&#26360;&#12539;&#26085;&#24403;&#21450;&#12403;&#26053;&#36027;&#22320;&#22495;&#21306;&#20998;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ycustaff\Downloads\&#22806;&#22269;&#26053;&#36027;&#31934;&#31639;&#26360;&#65288;&#34276;&#30000;&#32232;&#38598;&#65289;.xlsx" TargetMode="External"/><Relationship Id="rId1" Type="http://schemas.openxmlformats.org/officeDocument/2006/relationships/externalLinkPath" Target="/Users/ycustaff/Downloads/&#22806;&#22269;&#26053;&#36027;&#31934;&#31639;&#26360;&#65288;&#34276;&#30000;&#32232;&#38598;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外国旅費請求書 【様式】"/>
      <sheetName val="日程及び旅費地域区分"/>
      <sheetName val="外国旅費請求書 【記入例】"/>
      <sheetName val="ドロップダウンリスト"/>
    </sheetNames>
    <sheetDataSet>
      <sheetData sheetId="0" refreshError="1"/>
      <sheetData sheetId="1" refreshError="1"/>
      <sheetData sheetId="2" refreshError="1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外国旅費請求書 【様式】"/>
      <sheetName val="日程及び旅費地域区分"/>
      <sheetName val="外国旅費請求書 【記入例】"/>
      <sheetName val="ドロップダウンリスト"/>
    </sheetNames>
    <sheetDataSet>
      <sheetData sheetId="0"/>
      <sheetData sheetId="1"/>
      <sheetData sheetId="2"/>
      <sheetData sheetId="3">
        <row r="1">
          <cell r="A1" t="str">
            <v>教授</v>
          </cell>
        </row>
        <row r="2">
          <cell r="A2" t="str">
            <v>准教授</v>
          </cell>
        </row>
        <row r="3">
          <cell r="A3" t="str">
            <v>講師</v>
          </cell>
        </row>
        <row r="4">
          <cell r="A4" t="str">
            <v>助教</v>
          </cell>
        </row>
        <row r="5">
          <cell r="A5" t="str">
            <v>助手</v>
          </cell>
        </row>
        <row r="6">
          <cell r="A6" t="str">
            <v>特任教授</v>
          </cell>
        </row>
        <row r="7">
          <cell r="A7" t="str">
            <v>特任准教授</v>
          </cell>
        </row>
        <row r="8">
          <cell r="A8" t="str">
            <v>特任助教</v>
          </cell>
        </row>
        <row r="9">
          <cell r="A9" t="str">
            <v>特任助手</v>
          </cell>
        </row>
        <row r="10">
          <cell r="A10" t="str">
            <v>客員教授</v>
          </cell>
        </row>
        <row r="11">
          <cell r="A11" t="str">
            <v>客員准教授</v>
          </cell>
        </row>
        <row r="12">
          <cell r="A12" t="str">
            <v>客員研究員</v>
          </cell>
        </row>
        <row r="13">
          <cell r="A13" t="str">
            <v>共同研究員</v>
          </cell>
        </row>
        <row r="14">
          <cell r="A14" t="str">
            <v>特別研究員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外国旅費請求書 【様式】"/>
      <sheetName val="日程及び旅費地域区分"/>
      <sheetName val="外国旅費請求書 【記入例】"/>
      <sheetName val="ドロップダウンリスト"/>
    </sheetNames>
    <sheetDataSet>
      <sheetData sheetId="0" refreshError="1"/>
      <sheetData sheetId="1" refreshError="1"/>
      <sheetData sheetId="2" refreshError="1"/>
      <sheetData sheetId="3">
        <row r="1">
          <cell r="A1" t="str">
            <v>教授</v>
          </cell>
        </row>
        <row r="2">
          <cell r="A2" t="str">
            <v>准教授</v>
          </cell>
        </row>
        <row r="3">
          <cell r="A3" t="str">
            <v>講師</v>
          </cell>
        </row>
        <row r="4">
          <cell r="A4" t="str">
            <v>助教</v>
          </cell>
        </row>
        <row r="5">
          <cell r="A5" t="str">
            <v>助手</v>
          </cell>
        </row>
        <row r="6">
          <cell r="A6" t="str">
            <v>特任教授</v>
          </cell>
        </row>
        <row r="7">
          <cell r="A7" t="str">
            <v>特任准教授</v>
          </cell>
        </row>
        <row r="8">
          <cell r="A8" t="str">
            <v>特任助教</v>
          </cell>
        </row>
        <row r="9">
          <cell r="A9" t="str">
            <v>特任助手</v>
          </cell>
        </row>
        <row r="10">
          <cell r="A10" t="str">
            <v>客員教授</v>
          </cell>
        </row>
        <row r="11">
          <cell r="A11" t="str">
            <v>客員准教授</v>
          </cell>
        </row>
        <row r="12">
          <cell r="A12" t="str">
            <v>客員研究員</v>
          </cell>
        </row>
        <row r="13">
          <cell r="A13" t="str">
            <v>共同研究員</v>
          </cell>
        </row>
        <row r="14">
          <cell r="A14" t="str">
            <v>特別研究員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外国旅費請求書 【様式】"/>
      <sheetName val="日程及び旅費地域区分"/>
      <sheetName val="外国旅費請求書 【記入例】"/>
      <sheetName val="ドロップダウンリスト"/>
    </sheetNames>
    <sheetDataSet>
      <sheetData sheetId="0"/>
      <sheetData sheetId="1"/>
      <sheetData sheetId="2"/>
      <sheetData sheetId="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【事前】日程表 (様式)"/>
      <sheetName val="日程及び旅費地域区分（様式）"/>
      <sheetName val="外国旅費請求書（様式）"/>
      <sheetName val="日程及び旅費地域区分（記入例）"/>
      <sheetName val="外国旅費請求書（記入例）"/>
    </sheetNames>
    <sheetDataSet>
      <sheetData sheetId="0" refreshError="1"/>
      <sheetData sheetId="1" refreshError="1">
        <row r="9">
          <cell r="A9">
            <v>3</v>
          </cell>
        </row>
        <row r="12">
          <cell r="A12" t="str">
            <v/>
          </cell>
        </row>
        <row r="13">
          <cell r="A13" t="str">
            <v/>
          </cell>
        </row>
        <row r="14">
          <cell r="A14" t="str">
            <v/>
          </cell>
        </row>
        <row r="15">
          <cell r="A15" t="str">
            <v/>
          </cell>
        </row>
        <row r="16">
          <cell r="A16" t="str">
            <v/>
          </cell>
        </row>
        <row r="17">
          <cell r="A17" t="str">
            <v/>
          </cell>
        </row>
        <row r="18">
          <cell r="A18" t="str">
            <v/>
          </cell>
        </row>
        <row r="19">
          <cell r="A19" t="str">
            <v/>
          </cell>
        </row>
        <row r="20">
          <cell r="A20" t="str">
            <v/>
          </cell>
        </row>
        <row r="21">
          <cell r="A21" t="str">
            <v/>
          </cell>
        </row>
      </sheetData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E329A6-F08B-4A53-A691-41FD511D4213}">
  <sheetPr>
    <pageSetUpPr fitToPage="1"/>
  </sheetPr>
  <dimension ref="A1:L26"/>
  <sheetViews>
    <sheetView tabSelected="1" view="pageBreakPreview" zoomScaleNormal="100" workbookViewId="0">
      <selection activeCell="A6" sqref="A6"/>
    </sheetView>
  </sheetViews>
  <sheetFormatPr defaultRowHeight="13.2"/>
  <cols>
    <col min="1" max="1" width="8.625" style="13" customWidth="1"/>
    <col min="2" max="3" width="10" style="12" customWidth="1"/>
    <col min="4" max="4" width="7.125" style="14" customWidth="1"/>
    <col min="5" max="5" width="4.125" style="12" customWidth="1"/>
    <col min="6" max="6" width="9.625" style="12" customWidth="1"/>
    <col min="7" max="7" width="26.75" style="12" customWidth="1"/>
    <col min="8" max="8" width="23.625" style="13" customWidth="1"/>
    <col min="9" max="10" width="23.625" style="12" customWidth="1"/>
    <col min="11" max="11" width="44.5" style="16" customWidth="1"/>
    <col min="12" max="257" width="9.375" style="12"/>
    <col min="258" max="258" width="8.625" style="12" customWidth="1"/>
    <col min="259" max="260" width="10" style="12" customWidth="1"/>
    <col min="261" max="261" width="7.125" style="12" customWidth="1"/>
    <col min="262" max="262" width="4.125" style="12" customWidth="1"/>
    <col min="263" max="263" width="9.625" style="12" customWidth="1"/>
    <col min="264" max="264" width="26.75" style="12" customWidth="1"/>
    <col min="265" max="266" width="23.625" style="12" customWidth="1"/>
    <col min="267" max="513" width="9.375" style="12"/>
    <col min="514" max="514" width="8.625" style="12" customWidth="1"/>
    <col min="515" max="516" width="10" style="12" customWidth="1"/>
    <col min="517" max="517" width="7.125" style="12" customWidth="1"/>
    <col min="518" max="518" width="4.125" style="12" customWidth="1"/>
    <col min="519" max="519" width="9.625" style="12" customWidth="1"/>
    <col min="520" max="520" width="26.75" style="12" customWidth="1"/>
    <col min="521" max="522" width="23.625" style="12" customWidth="1"/>
    <col min="523" max="769" width="9.375" style="12"/>
    <col min="770" max="770" width="8.625" style="12" customWidth="1"/>
    <col min="771" max="772" width="10" style="12" customWidth="1"/>
    <col min="773" max="773" width="7.125" style="12" customWidth="1"/>
    <col min="774" max="774" width="4.125" style="12" customWidth="1"/>
    <col min="775" max="775" width="9.625" style="12" customWidth="1"/>
    <col min="776" max="776" width="26.75" style="12" customWidth="1"/>
    <col min="777" max="778" width="23.625" style="12" customWidth="1"/>
    <col min="779" max="1025" width="9.375" style="12"/>
    <col min="1026" max="1026" width="8.625" style="12" customWidth="1"/>
    <col min="1027" max="1028" width="10" style="12" customWidth="1"/>
    <col min="1029" max="1029" width="7.125" style="12" customWidth="1"/>
    <col min="1030" max="1030" width="4.125" style="12" customWidth="1"/>
    <col min="1031" max="1031" width="9.625" style="12" customWidth="1"/>
    <col min="1032" max="1032" width="26.75" style="12" customWidth="1"/>
    <col min="1033" max="1034" width="23.625" style="12" customWidth="1"/>
    <col min="1035" max="1281" width="9.375" style="12"/>
    <col min="1282" max="1282" width="8.625" style="12" customWidth="1"/>
    <col min="1283" max="1284" width="10" style="12" customWidth="1"/>
    <col min="1285" max="1285" width="7.125" style="12" customWidth="1"/>
    <col min="1286" max="1286" width="4.125" style="12" customWidth="1"/>
    <col min="1287" max="1287" width="9.625" style="12" customWidth="1"/>
    <col min="1288" max="1288" width="26.75" style="12" customWidth="1"/>
    <col min="1289" max="1290" width="23.625" style="12" customWidth="1"/>
    <col min="1291" max="1537" width="9.375" style="12"/>
    <col min="1538" max="1538" width="8.625" style="12" customWidth="1"/>
    <col min="1539" max="1540" width="10" style="12" customWidth="1"/>
    <col min="1541" max="1541" width="7.125" style="12" customWidth="1"/>
    <col min="1542" max="1542" width="4.125" style="12" customWidth="1"/>
    <col min="1543" max="1543" width="9.625" style="12" customWidth="1"/>
    <col min="1544" max="1544" width="26.75" style="12" customWidth="1"/>
    <col min="1545" max="1546" width="23.625" style="12" customWidth="1"/>
    <col min="1547" max="1793" width="9.375" style="12"/>
    <col min="1794" max="1794" width="8.625" style="12" customWidth="1"/>
    <col min="1795" max="1796" width="10" style="12" customWidth="1"/>
    <col min="1797" max="1797" width="7.125" style="12" customWidth="1"/>
    <col min="1798" max="1798" width="4.125" style="12" customWidth="1"/>
    <col min="1799" max="1799" width="9.625" style="12" customWidth="1"/>
    <col min="1800" max="1800" width="26.75" style="12" customWidth="1"/>
    <col min="1801" max="1802" width="23.625" style="12" customWidth="1"/>
    <col min="1803" max="2049" width="9.375" style="12"/>
    <col min="2050" max="2050" width="8.625" style="12" customWidth="1"/>
    <col min="2051" max="2052" width="10" style="12" customWidth="1"/>
    <col min="2053" max="2053" width="7.125" style="12" customWidth="1"/>
    <col min="2054" max="2054" width="4.125" style="12" customWidth="1"/>
    <col min="2055" max="2055" width="9.625" style="12" customWidth="1"/>
    <col min="2056" max="2056" width="26.75" style="12" customWidth="1"/>
    <col min="2057" max="2058" width="23.625" style="12" customWidth="1"/>
    <col min="2059" max="2305" width="9.375" style="12"/>
    <col min="2306" max="2306" width="8.625" style="12" customWidth="1"/>
    <col min="2307" max="2308" width="10" style="12" customWidth="1"/>
    <col min="2309" max="2309" width="7.125" style="12" customWidth="1"/>
    <col min="2310" max="2310" width="4.125" style="12" customWidth="1"/>
    <col min="2311" max="2311" width="9.625" style="12" customWidth="1"/>
    <col min="2312" max="2312" width="26.75" style="12" customWidth="1"/>
    <col min="2313" max="2314" width="23.625" style="12" customWidth="1"/>
    <col min="2315" max="2561" width="9.375" style="12"/>
    <col min="2562" max="2562" width="8.625" style="12" customWidth="1"/>
    <col min="2563" max="2564" width="10" style="12" customWidth="1"/>
    <col min="2565" max="2565" width="7.125" style="12" customWidth="1"/>
    <col min="2566" max="2566" width="4.125" style="12" customWidth="1"/>
    <col min="2567" max="2567" width="9.625" style="12" customWidth="1"/>
    <col min="2568" max="2568" width="26.75" style="12" customWidth="1"/>
    <col min="2569" max="2570" width="23.625" style="12" customWidth="1"/>
    <col min="2571" max="2817" width="9.375" style="12"/>
    <col min="2818" max="2818" width="8.625" style="12" customWidth="1"/>
    <col min="2819" max="2820" width="10" style="12" customWidth="1"/>
    <col min="2821" max="2821" width="7.125" style="12" customWidth="1"/>
    <col min="2822" max="2822" width="4.125" style="12" customWidth="1"/>
    <col min="2823" max="2823" width="9.625" style="12" customWidth="1"/>
    <col min="2824" max="2824" width="26.75" style="12" customWidth="1"/>
    <col min="2825" max="2826" width="23.625" style="12" customWidth="1"/>
    <col min="2827" max="3073" width="9.375" style="12"/>
    <col min="3074" max="3074" width="8.625" style="12" customWidth="1"/>
    <col min="3075" max="3076" width="10" style="12" customWidth="1"/>
    <col min="3077" max="3077" width="7.125" style="12" customWidth="1"/>
    <col min="3078" max="3078" width="4.125" style="12" customWidth="1"/>
    <col min="3079" max="3079" width="9.625" style="12" customWidth="1"/>
    <col min="3080" max="3080" width="26.75" style="12" customWidth="1"/>
    <col min="3081" max="3082" width="23.625" style="12" customWidth="1"/>
    <col min="3083" max="3329" width="9.375" style="12"/>
    <col min="3330" max="3330" width="8.625" style="12" customWidth="1"/>
    <col min="3331" max="3332" width="10" style="12" customWidth="1"/>
    <col min="3333" max="3333" width="7.125" style="12" customWidth="1"/>
    <col min="3334" max="3334" width="4.125" style="12" customWidth="1"/>
    <col min="3335" max="3335" width="9.625" style="12" customWidth="1"/>
    <col min="3336" max="3336" width="26.75" style="12" customWidth="1"/>
    <col min="3337" max="3338" width="23.625" style="12" customWidth="1"/>
    <col min="3339" max="3585" width="9.375" style="12"/>
    <col min="3586" max="3586" width="8.625" style="12" customWidth="1"/>
    <col min="3587" max="3588" width="10" style="12" customWidth="1"/>
    <col min="3589" max="3589" width="7.125" style="12" customWidth="1"/>
    <col min="3590" max="3590" width="4.125" style="12" customWidth="1"/>
    <col min="3591" max="3591" width="9.625" style="12" customWidth="1"/>
    <col min="3592" max="3592" width="26.75" style="12" customWidth="1"/>
    <col min="3593" max="3594" width="23.625" style="12" customWidth="1"/>
    <col min="3595" max="3841" width="9.375" style="12"/>
    <col min="3842" max="3842" width="8.625" style="12" customWidth="1"/>
    <col min="3843" max="3844" width="10" style="12" customWidth="1"/>
    <col min="3845" max="3845" width="7.125" style="12" customWidth="1"/>
    <col min="3846" max="3846" width="4.125" style="12" customWidth="1"/>
    <col min="3847" max="3847" width="9.625" style="12" customWidth="1"/>
    <col min="3848" max="3848" width="26.75" style="12" customWidth="1"/>
    <col min="3849" max="3850" width="23.625" style="12" customWidth="1"/>
    <col min="3851" max="4097" width="9.375" style="12"/>
    <col min="4098" max="4098" width="8.625" style="12" customWidth="1"/>
    <col min="4099" max="4100" width="10" style="12" customWidth="1"/>
    <col min="4101" max="4101" width="7.125" style="12" customWidth="1"/>
    <col min="4102" max="4102" width="4.125" style="12" customWidth="1"/>
    <col min="4103" max="4103" width="9.625" style="12" customWidth="1"/>
    <col min="4104" max="4104" width="26.75" style="12" customWidth="1"/>
    <col min="4105" max="4106" width="23.625" style="12" customWidth="1"/>
    <col min="4107" max="4353" width="9.375" style="12"/>
    <col min="4354" max="4354" width="8.625" style="12" customWidth="1"/>
    <col min="4355" max="4356" width="10" style="12" customWidth="1"/>
    <col min="4357" max="4357" width="7.125" style="12" customWidth="1"/>
    <col min="4358" max="4358" width="4.125" style="12" customWidth="1"/>
    <col min="4359" max="4359" width="9.625" style="12" customWidth="1"/>
    <col min="4360" max="4360" width="26.75" style="12" customWidth="1"/>
    <col min="4361" max="4362" width="23.625" style="12" customWidth="1"/>
    <col min="4363" max="4609" width="9.375" style="12"/>
    <col min="4610" max="4610" width="8.625" style="12" customWidth="1"/>
    <col min="4611" max="4612" width="10" style="12" customWidth="1"/>
    <col min="4613" max="4613" width="7.125" style="12" customWidth="1"/>
    <col min="4614" max="4614" width="4.125" style="12" customWidth="1"/>
    <col min="4615" max="4615" width="9.625" style="12" customWidth="1"/>
    <col min="4616" max="4616" width="26.75" style="12" customWidth="1"/>
    <col min="4617" max="4618" width="23.625" style="12" customWidth="1"/>
    <col min="4619" max="4865" width="9.375" style="12"/>
    <col min="4866" max="4866" width="8.625" style="12" customWidth="1"/>
    <col min="4867" max="4868" width="10" style="12" customWidth="1"/>
    <col min="4869" max="4869" width="7.125" style="12" customWidth="1"/>
    <col min="4870" max="4870" width="4.125" style="12" customWidth="1"/>
    <col min="4871" max="4871" width="9.625" style="12" customWidth="1"/>
    <col min="4872" max="4872" width="26.75" style="12" customWidth="1"/>
    <col min="4873" max="4874" width="23.625" style="12" customWidth="1"/>
    <col min="4875" max="5121" width="9.375" style="12"/>
    <col min="5122" max="5122" width="8.625" style="12" customWidth="1"/>
    <col min="5123" max="5124" width="10" style="12" customWidth="1"/>
    <col min="5125" max="5125" width="7.125" style="12" customWidth="1"/>
    <col min="5126" max="5126" width="4.125" style="12" customWidth="1"/>
    <col min="5127" max="5127" width="9.625" style="12" customWidth="1"/>
    <col min="5128" max="5128" width="26.75" style="12" customWidth="1"/>
    <col min="5129" max="5130" width="23.625" style="12" customWidth="1"/>
    <col min="5131" max="5377" width="9.375" style="12"/>
    <col min="5378" max="5378" width="8.625" style="12" customWidth="1"/>
    <col min="5379" max="5380" width="10" style="12" customWidth="1"/>
    <col min="5381" max="5381" width="7.125" style="12" customWidth="1"/>
    <col min="5382" max="5382" width="4.125" style="12" customWidth="1"/>
    <col min="5383" max="5383" width="9.625" style="12" customWidth="1"/>
    <col min="5384" max="5384" width="26.75" style="12" customWidth="1"/>
    <col min="5385" max="5386" width="23.625" style="12" customWidth="1"/>
    <col min="5387" max="5633" width="9.375" style="12"/>
    <col min="5634" max="5634" width="8.625" style="12" customWidth="1"/>
    <col min="5635" max="5636" width="10" style="12" customWidth="1"/>
    <col min="5637" max="5637" width="7.125" style="12" customWidth="1"/>
    <col min="5638" max="5638" width="4.125" style="12" customWidth="1"/>
    <col min="5639" max="5639" width="9.625" style="12" customWidth="1"/>
    <col min="5640" max="5640" width="26.75" style="12" customWidth="1"/>
    <col min="5641" max="5642" width="23.625" style="12" customWidth="1"/>
    <col min="5643" max="5889" width="9.375" style="12"/>
    <col min="5890" max="5890" width="8.625" style="12" customWidth="1"/>
    <col min="5891" max="5892" width="10" style="12" customWidth="1"/>
    <col min="5893" max="5893" width="7.125" style="12" customWidth="1"/>
    <col min="5894" max="5894" width="4.125" style="12" customWidth="1"/>
    <col min="5895" max="5895" width="9.625" style="12" customWidth="1"/>
    <col min="5896" max="5896" width="26.75" style="12" customWidth="1"/>
    <col min="5897" max="5898" width="23.625" style="12" customWidth="1"/>
    <col min="5899" max="6145" width="9.375" style="12"/>
    <col min="6146" max="6146" width="8.625" style="12" customWidth="1"/>
    <col min="6147" max="6148" width="10" style="12" customWidth="1"/>
    <col min="6149" max="6149" width="7.125" style="12" customWidth="1"/>
    <col min="6150" max="6150" width="4.125" style="12" customWidth="1"/>
    <col min="6151" max="6151" width="9.625" style="12" customWidth="1"/>
    <col min="6152" max="6152" width="26.75" style="12" customWidth="1"/>
    <col min="6153" max="6154" width="23.625" style="12" customWidth="1"/>
    <col min="6155" max="6401" width="9.375" style="12"/>
    <col min="6402" max="6402" width="8.625" style="12" customWidth="1"/>
    <col min="6403" max="6404" width="10" style="12" customWidth="1"/>
    <col min="6405" max="6405" width="7.125" style="12" customWidth="1"/>
    <col min="6406" max="6406" width="4.125" style="12" customWidth="1"/>
    <col min="6407" max="6407" width="9.625" style="12" customWidth="1"/>
    <col min="6408" max="6408" width="26.75" style="12" customWidth="1"/>
    <col min="6409" max="6410" width="23.625" style="12" customWidth="1"/>
    <col min="6411" max="6657" width="9.375" style="12"/>
    <col min="6658" max="6658" width="8.625" style="12" customWidth="1"/>
    <col min="6659" max="6660" width="10" style="12" customWidth="1"/>
    <col min="6661" max="6661" width="7.125" style="12" customWidth="1"/>
    <col min="6662" max="6662" width="4.125" style="12" customWidth="1"/>
    <col min="6663" max="6663" width="9.625" style="12" customWidth="1"/>
    <col min="6664" max="6664" width="26.75" style="12" customWidth="1"/>
    <col min="6665" max="6666" width="23.625" style="12" customWidth="1"/>
    <col min="6667" max="6913" width="9.375" style="12"/>
    <col min="6914" max="6914" width="8.625" style="12" customWidth="1"/>
    <col min="6915" max="6916" width="10" style="12" customWidth="1"/>
    <col min="6917" max="6917" width="7.125" style="12" customWidth="1"/>
    <col min="6918" max="6918" width="4.125" style="12" customWidth="1"/>
    <col min="6919" max="6919" width="9.625" style="12" customWidth="1"/>
    <col min="6920" max="6920" width="26.75" style="12" customWidth="1"/>
    <col min="6921" max="6922" width="23.625" style="12" customWidth="1"/>
    <col min="6923" max="7169" width="9.375" style="12"/>
    <col min="7170" max="7170" width="8.625" style="12" customWidth="1"/>
    <col min="7171" max="7172" width="10" style="12" customWidth="1"/>
    <col min="7173" max="7173" width="7.125" style="12" customWidth="1"/>
    <col min="7174" max="7174" width="4.125" style="12" customWidth="1"/>
    <col min="7175" max="7175" width="9.625" style="12" customWidth="1"/>
    <col min="7176" max="7176" width="26.75" style="12" customWidth="1"/>
    <col min="7177" max="7178" width="23.625" style="12" customWidth="1"/>
    <col min="7179" max="7425" width="9.375" style="12"/>
    <col min="7426" max="7426" width="8.625" style="12" customWidth="1"/>
    <col min="7427" max="7428" width="10" style="12" customWidth="1"/>
    <col min="7429" max="7429" width="7.125" style="12" customWidth="1"/>
    <col min="7430" max="7430" width="4.125" style="12" customWidth="1"/>
    <col min="7431" max="7431" width="9.625" style="12" customWidth="1"/>
    <col min="7432" max="7432" width="26.75" style="12" customWidth="1"/>
    <col min="7433" max="7434" width="23.625" style="12" customWidth="1"/>
    <col min="7435" max="7681" width="9.375" style="12"/>
    <col min="7682" max="7682" width="8.625" style="12" customWidth="1"/>
    <col min="7683" max="7684" width="10" style="12" customWidth="1"/>
    <col min="7685" max="7685" width="7.125" style="12" customWidth="1"/>
    <col min="7686" max="7686" width="4.125" style="12" customWidth="1"/>
    <col min="7687" max="7687" width="9.625" style="12" customWidth="1"/>
    <col min="7688" max="7688" width="26.75" style="12" customWidth="1"/>
    <col min="7689" max="7690" width="23.625" style="12" customWidth="1"/>
    <col min="7691" max="7937" width="9.375" style="12"/>
    <col min="7938" max="7938" width="8.625" style="12" customWidth="1"/>
    <col min="7939" max="7940" width="10" style="12" customWidth="1"/>
    <col min="7941" max="7941" width="7.125" style="12" customWidth="1"/>
    <col min="7942" max="7942" width="4.125" style="12" customWidth="1"/>
    <col min="7943" max="7943" width="9.625" style="12" customWidth="1"/>
    <col min="7944" max="7944" width="26.75" style="12" customWidth="1"/>
    <col min="7945" max="7946" width="23.625" style="12" customWidth="1"/>
    <col min="7947" max="8193" width="9.375" style="12"/>
    <col min="8194" max="8194" width="8.625" style="12" customWidth="1"/>
    <col min="8195" max="8196" width="10" style="12" customWidth="1"/>
    <col min="8197" max="8197" width="7.125" style="12" customWidth="1"/>
    <col min="8198" max="8198" width="4.125" style="12" customWidth="1"/>
    <col min="8199" max="8199" width="9.625" style="12" customWidth="1"/>
    <col min="8200" max="8200" width="26.75" style="12" customWidth="1"/>
    <col min="8201" max="8202" width="23.625" style="12" customWidth="1"/>
    <col min="8203" max="8449" width="9.375" style="12"/>
    <col min="8450" max="8450" width="8.625" style="12" customWidth="1"/>
    <col min="8451" max="8452" width="10" style="12" customWidth="1"/>
    <col min="8453" max="8453" width="7.125" style="12" customWidth="1"/>
    <col min="8454" max="8454" width="4.125" style="12" customWidth="1"/>
    <col min="8455" max="8455" width="9.625" style="12" customWidth="1"/>
    <col min="8456" max="8456" width="26.75" style="12" customWidth="1"/>
    <col min="8457" max="8458" width="23.625" style="12" customWidth="1"/>
    <col min="8459" max="8705" width="9.375" style="12"/>
    <col min="8706" max="8706" width="8.625" style="12" customWidth="1"/>
    <col min="8707" max="8708" width="10" style="12" customWidth="1"/>
    <col min="8709" max="8709" width="7.125" style="12" customWidth="1"/>
    <col min="8710" max="8710" width="4.125" style="12" customWidth="1"/>
    <col min="8711" max="8711" width="9.625" style="12" customWidth="1"/>
    <col min="8712" max="8712" width="26.75" style="12" customWidth="1"/>
    <col min="8713" max="8714" width="23.625" style="12" customWidth="1"/>
    <col min="8715" max="8961" width="9.375" style="12"/>
    <col min="8962" max="8962" width="8.625" style="12" customWidth="1"/>
    <col min="8963" max="8964" width="10" style="12" customWidth="1"/>
    <col min="8965" max="8965" width="7.125" style="12" customWidth="1"/>
    <col min="8966" max="8966" width="4.125" style="12" customWidth="1"/>
    <col min="8967" max="8967" width="9.625" style="12" customWidth="1"/>
    <col min="8968" max="8968" width="26.75" style="12" customWidth="1"/>
    <col min="8969" max="8970" width="23.625" style="12" customWidth="1"/>
    <col min="8971" max="9217" width="9.375" style="12"/>
    <col min="9218" max="9218" width="8.625" style="12" customWidth="1"/>
    <col min="9219" max="9220" width="10" style="12" customWidth="1"/>
    <col min="9221" max="9221" width="7.125" style="12" customWidth="1"/>
    <col min="9222" max="9222" width="4.125" style="12" customWidth="1"/>
    <col min="9223" max="9223" width="9.625" style="12" customWidth="1"/>
    <col min="9224" max="9224" width="26.75" style="12" customWidth="1"/>
    <col min="9225" max="9226" width="23.625" style="12" customWidth="1"/>
    <col min="9227" max="9473" width="9.375" style="12"/>
    <col min="9474" max="9474" width="8.625" style="12" customWidth="1"/>
    <col min="9475" max="9476" width="10" style="12" customWidth="1"/>
    <col min="9477" max="9477" width="7.125" style="12" customWidth="1"/>
    <col min="9478" max="9478" width="4.125" style="12" customWidth="1"/>
    <col min="9479" max="9479" width="9.625" style="12" customWidth="1"/>
    <col min="9480" max="9480" width="26.75" style="12" customWidth="1"/>
    <col min="9481" max="9482" width="23.625" style="12" customWidth="1"/>
    <col min="9483" max="9729" width="9.375" style="12"/>
    <col min="9730" max="9730" width="8.625" style="12" customWidth="1"/>
    <col min="9731" max="9732" width="10" style="12" customWidth="1"/>
    <col min="9733" max="9733" width="7.125" style="12" customWidth="1"/>
    <col min="9734" max="9734" width="4.125" style="12" customWidth="1"/>
    <col min="9735" max="9735" width="9.625" style="12" customWidth="1"/>
    <col min="9736" max="9736" width="26.75" style="12" customWidth="1"/>
    <col min="9737" max="9738" width="23.625" style="12" customWidth="1"/>
    <col min="9739" max="9985" width="9.375" style="12"/>
    <col min="9986" max="9986" width="8.625" style="12" customWidth="1"/>
    <col min="9987" max="9988" width="10" style="12" customWidth="1"/>
    <col min="9989" max="9989" width="7.125" style="12" customWidth="1"/>
    <col min="9990" max="9990" width="4.125" style="12" customWidth="1"/>
    <col min="9991" max="9991" width="9.625" style="12" customWidth="1"/>
    <col min="9992" max="9992" width="26.75" style="12" customWidth="1"/>
    <col min="9993" max="9994" width="23.625" style="12" customWidth="1"/>
    <col min="9995" max="10241" width="9.375" style="12"/>
    <col min="10242" max="10242" width="8.625" style="12" customWidth="1"/>
    <col min="10243" max="10244" width="10" style="12" customWidth="1"/>
    <col min="10245" max="10245" width="7.125" style="12" customWidth="1"/>
    <col min="10246" max="10246" width="4.125" style="12" customWidth="1"/>
    <col min="10247" max="10247" width="9.625" style="12" customWidth="1"/>
    <col min="10248" max="10248" width="26.75" style="12" customWidth="1"/>
    <col min="10249" max="10250" width="23.625" style="12" customWidth="1"/>
    <col min="10251" max="10497" width="9.375" style="12"/>
    <col min="10498" max="10498" width="8.625" style="12" customWidth="1"/>
    <col min="10499" max="10500" width="10" style="12" customWidth="1"/>
    <col min="10501" max="10501" width="7.125" style="12" customWidth="1"/>
    <col min="10502" max="10502" width="4.125" style="12" customWidth="1"/>
    <col min="10503" max="10503" width="9.625" style="12" customWidth="1"/>
    <col min="10504" max="10504" width="26.75" style="12" customWidth="1"/>
    <col min="10505" max="10506" width="23.625" style="12" customWidth="1"/>
    <col min="10507" max="10753" width="9.375" style="12"/>
    <col min="10754" max="10754" width="8.625" style="12" customWidth="1"/>
    <col min="10755" max="10756" width="10" style="12" customWidth="1"/>
    <col min="10757" max="10757" width="7.125" style="12" customWidth="1"/>
    <col min="10758" max="10758" width="4.125" style="12" customWidth="1"/>
    <col min="10759" max="10759" width="9.625" style="12" customWidth="1"/>
    <col min="10760" max="10760" width="26.75" style="12" customWidth="1"/>
    <col min="10761" max="10762" width="23.625" style="12" customWidth="1"/>
    <col min="10763" max="11009" width="9.375" style="12"/>
    <col min="11010" max="11010" width="8.625" style="12" customWidth="1"/>
    <col min="11011" max="11012" width="10" style="12" customWidth="1"/>
    <col min="11013" max="11013" width="7.125" style="12" customWidth="1"/>
    <col min="11014" max="11014" width="4.125" style="12" customWidth="1"/>
    <col min="11015" max="11015" width="9.625" style="12" customWidth="1"/>
    <col min="11016" max="11016" width="26.75" style="12" customWidth="1"/>
    <col min="11017" max="11018" width="23.625" style="12" customWidth="1"/>
    <col min="11019" max="11265" width="9.375" style="12"/>
    <col min="11266" max="11266" width="8.625" style="12" customWidth="1"/>
    <col min="11267" max="11268" width="10" style="12" customWidth="1"/>
    <col min="11269" max="11269" width="7.125" style="12" customWidth="1"/>
    <col min="11270" max="11270" width="4.125" style="12" customWidth="1"/>
    <col min="11271" max="11271" width="9.625" style="12" customWidth="1"/>
    <col min="11272" max="11272" width="26.75" style="12" customWidth="1"/>
    <col min="11273" max="11274" width="23.625" style="12" customWidth="1"/>
    <col min="11275" max="11521" width="9.375" style="12"/>
    <col min="11522" max="11522" width="8.625" style="12" customWidth="1"/>
    <col min="11523" max="11524" width="10" style="12" customWidth="1"/>
    <col min="11525" max="11525" width="7.125" style="12" customWidth="1"/>
    <col min="11526" max="11526" width="4.125" style="12" customWidth="1"/>
    <col min="11527" max="11527" width="9.625" style="12" customWidth="1"/>
    <col min="11528" max="11528" width="26.75" style="12" customWidth="1"/>
    <col min="11529" max="11530" width="23.625" style="12" customWidth="1"/>
    <col min="11531" max="11777" width="9.375" style="12"/>
    <col min="11778" max="11778" width="8.625" style="12" customWidth="1"/>
    <col min="11779" max="11780" width="10" style="12" customWidth="1"/>
    <col min="11781" max="11781" width="7.125" style="12" customWidth="1"/>
    <col min="11782" max="11782" width="4.125" style="12" customWidth="1"/>
    <col min="11783" max="11783" width="9.625" style="12" customWidth="1"/>
    <col min="11784" max="11784" width="26.75" style="12" customWidth="1"/>
    <col min="11785" max="11786" width="23.625" style="12" customWidth="1"/>
    <col min="11787" max="12033" width="9.375" style="12"/>
    <col min="12034" max="12034" width="8.625" style="12" customWidth="1"/>
    <col min="12035" max="12036" width="10" style="12" customWidth="1"/>
    <col min="12037" max="12037" width="7.125" style="12" customWidth="1"/>
    <col min="12038" max="12038" width="4.125" style="12" customWidth="1"/>
    <col min="12039" max="12039" width="9.625" style="12" customWidth="1"/>
    <col min="12040" max="12040" width="26.75" style="12" customWidth="1"/>
    <col min="12041" max="12042" width="23.625" style="12" customWidth="1"/>
    <col min="12043" max="12289" width="9.375" style="12"/>
    <col min="12290" max="12290" width="8.625" style="12" customWidth="1"/>
    <col min="12291" max="12292" width="10" style="12" customWidth="1"/>
    <col min="12293" max="12293" width="7.125" style="12" customWidth="1"/>
    <col min="12294" max="12294" width="4.125" style="12" customWidth="1"/>
    <col min="12295" max="12295" width="9.625" style="12" customWidth="1"/>
    <col min="12296" max="12296" width="26.75" style="12" customWidth="1"/>
    <col min="12297" max="12298" width="23.625" style="12" customWidth="1"/>
    <col min="12299" max="12545" width="9.375" style="12"/>
    <col min="12546" max="12546" width="8.625" style="12" customWidth="1"/>
    <col min="12547" max="12548" width="10" style="12" customWidth="1"/>
    <col min="12549" max="12549" width="7.125" style="12" customWidth="1"/>
    <col min="12550" max="12550" width="4.125" style="12" customWidth="1"/>
    <col min="12551" max="12551" width="9.625" style="12" customWidth="1"/>
    <col min="12552" max="12552" width="26.75" style="12" customWidth="1"/>
    <col min="12553" max="12554" width="23.625" style="12" customWidth="1"/>
    <col min="12555" max="12801" width="9.375" style="12"/>
    <col min="12802" max="12802" width="8.625" style="12" customWidth="1"/>
    <col min="12803" max="12804" width="10" style="12" customWidth="1"/>
    <col min="12805" max="12805" width="7.125" style="12" customWidth="1"/>
    <col min="12806" max="12806" width="4.125" style="12" customWidth="1"/>
    <col min="12807" max="12807" width="9.625" style="12" customWidth="1"/>
    <col min="12808" max="12808" width="26.75" style="12" customWidth="1"/>
    <col min="12809" max="12810" width="23.625" style="12" customWidth="1"/>
    <col min="12811" max="13057" width="9.375" style="12"/>
    <col min="13058" max="13058" width="8.625" style="12" customWidth="1"/>
    <col min="13059" max="13060" width="10" style="12" customWidth="1"/>
    <col min="13061" max="13061" width="7.125" style="12" customWidth="1"/>
    <col min="13062" max="13062" width="4.125" style="12" customWidth="1"/>
    <col min="13063" max="13063" width="9.625" style="12" customWidth="1"/>
    <col min="13064" max="13064" width="26.75" style="12" customWidth="1"/>
    <col min="13065" max="13066" width="23.625" style="12" customWidth="1"/>
    <col min="13067" max="13313" width="9.375" style="12"/>
    <col min="13314" max="13314" width="8.625" style="12" customWidth="1"/>
    <col min="13315" max="13316" width="10" style="12" customWidth="1"/>
    <col min="13317" max="13317" width="7.125" style="12" customWidth="1"/>
    <col min="13318" max="13318" width="4.125" style="12" customWidth="1"/>
    <col min="13319" max="13319" width="9.625" style="12" customWidth="1"/>
    <col min="13320" max="13320" width="26.75" style="12" customWidth="1"/>
    <col min="13321" max="13322" width="23.625" style="12" customWidth="1"/>
    <col min="13323" max="13569" width="9.375" style="12"/>
    <col min="13570" max="13570" width="8.625" style="12" customWidth="1"/>
    <col min="13571" max="13572" width="10" style="12" customWidth="1"/>
    <col min="13573" max="13573" width="7.125" style="12" customWidth="1"/>
    <col min="13574" max="13574" width="4.125" style="12" customWidth="1"/>
    <col min="13575" max="13575" width="9.625" style="12" customWidth="1"/>
    <col min="13576" max="13576" width="26.75" style="12" customWidth="1"/>
    <col min="13577" max="13578" width="23.625" style="12" customWidth="1"/>
    <col min="13579" max="13825" width="9.375" style="12"/>
    <col min="13826" max="13826" width="8.625" style="12" customWidth="1"/>
    <col min="13827" max="13828" width="10" style="12" customWidth="1"/>
    <col min="13829" max="13829" width="7.125" style="12" customWidth="1"/>
    <col min="13830" max="13830" width="4.125" style="12" customWidth="1"/>
    <col min="13831" max="13831" width="9.625" style="12" customWidth="1"/>
    <col min="13832" max="13832" width="26.75" style="12" customWidth="1"/>
    <col min="13833" max="13834" width="23.625" style="12" customWidth="1"/>
    <col min="13835" max="14081" width="9.375" style="12"/>
    <col min="14082" max="14082" width="8.625" style="12" customWidth="1"/>
    <col min="14083" max="14084" width="10" style="12" customWidth="1"/>
    <col min="14085" max="14085" width="7.125" style="12" customWidth="1"/>
    <col min="14086" max="14086" width="4.125" style="12" customWidth="1"/>
    <col min="14087" max="14087" width="9.625" style="12" customWidth="1"/>
    <col min="14088" max="14088" width="26.75" style="12" customWidth="1"/>
    <col min="14089" max="14090" width="23.625" style="12" customWidth="1"/>
    <col min="14091" max="14337" width="9.375" style="12"/>
    <col min="14338" max="14338" width="8.625" style="12" customWidth="1"/>
    <col min="14339" max="14340" width="10" style="12" customWidth="1"/>
    <col min="14341" max="14341" width="7.125" style="12" customWidth="1"/>
    <col min="14342" max="14342" width="4.125" style="12" customWidth="1"/>
    <col min="14343" max="14343" width="9.625" style="12" customWidth="1"/>
    <col min="14344" max="14344" width="26.75" style="12" customWidth="1"/>
    <col min="14345" max="14346" width="23.625" style="12" customWidth="1"/>
    <col min="14347" max="14593" width="9.375" style="12"/>
    <col min="14594" max="14594" width="8.625" style="12" customWidth="1"/>
    <col min="14595" max="14596" width="10" style="12" customWidth="1"/>
    <col min="14597" max="14597" width="7.125" style="12" customWidth="1"/>
    <col min="14598" max="14598" width="4.125" style="12" customWidth="1"/>
    <col min="14599" max="14599" width="9.625" style="12" customWidth="1"/>
    <col min="14600" max="14600" width="26.75" style="12" customWidth="1"/>
    <col min="14601" max="14602" width="23.625" style="12" customWidth="1"/>
    <col min="14603" max="14849" width="9.375" style="12"/>
    <col min="14850" max="14850" width="8.625" style="12" customWidth="1"/>
    <col min="14851" max="14852" width="10" style="12" customWidth="1"/>
    <col min="14853" max="14853" width="7.125" style="12" customWidth="1"/>
    <col min="14854" max="14854" width="4.125" style="12" customWidth="1"/>
    <col min="14855" max="14855" width="9.625" style="12" customWidth="1"/>
    <col min="14856" max="14856" width="26.75" style="12" customWidth="1"/>
    <col min="14857" max="14858" width="23.625" style="12" customWidth="1"/>
    <col min="14859" max="15105" width="9.375" style="12"/>
    <col min="15106" max="15106" width="8.625" style="12" customWidth="1"/>
    <col min="15107" max="15108" width="10" style="12" customWidth="1"/>
    <col min="15109" max="15109" width="7.125" style="12" customWidth="1"/>
    <col min="15110" max="15110" width="4.125" style="12" customWidth="1"/>
    <col min="15111" max="15111" width="9.625" style="12" customWidth="1"/>
    <col min="15112" max="15112" width="26.75" style="12" customWidth="1"/>
    <col min="15113" max="15114" width="23.625" style="12" customWidth="1"/>
    <col min="15115" max="15361" width="9.375" style="12"/>
    <col min="15362" max="15362" width="8.625" style="12" customWidth="1"/>
    <col min="15363" max="15364" width="10" style="12" customWidth="1"/>
    <col min="15365" max="15365" width="7.125" style="12" customWidth="1"/>
    <col min="15366" max="15366" width="4.125" style="12" customWidth="1"/>
    <col min="15367" max="15367" width="9.625" style="12" customWidth="1"/>
    <col min="15368" max="15368" width="26.75" style="12" customWidth="1"/>
    <col min="15369" max="15370" width="23.625" style="12" customWidth="1"/>
    <col min="15371" max="15617" width="9.375" style="12"/>
    <col min="15618" max="15618" width="8.625" style="12" customWidth="1"/>
    <col min="15619" max="15620" width="10" style="12" customWidth="1"/>
    <col min="15621" max="15621" width="7.125" style="12" customWidth="1"/>
    <col min="15622" max="15622" width="4.125" style="12" customWidth="1"/>
    <col min="15623" max="15623" width="9.625" style="12" customWidth="1"/>
    <col min="15624" max="15624" width="26.75" style="12" customWidth="1"/>
    <col min="15625" max="15626" width="23.625" style="12" customWidth="1"/>
    <col min="15627" max="15873" width="9.375" style="12"/>
    <col min="15874" max="15874" width="8.625" style="12" customWidth="1"/>
    <col min="15875" max="15876" width="10" style="12" customWidth="1"/>
    <col min="15877" max="15877" width="7.125" style="12" customWidth="1"/>
    <col min="15878" max="15878" width="4.125" style="12" customWidth="1"/>
    <col min="15879" max="15879" width="9.625" style="12" customWidth="1"/>
    <col min="15880" max="15880" width="26.75" style="12" customWidth="1"/>
    <col min="15881" max="15882" width="23.625" style="12" customWidth="1"/>
    <col min="15883" max="16129" width="9.375" style="12"/>
    <col min="16130" max="16130" width="8.625" style="12" customWidth="1"/>
    <col min="16131" max="16132" width="10" style="12" customWidth="1"/>
    <col min="16133" max="16133" width="7.125" style="12" customWidth="1"/>
    <col min="16134" max="16134" width="4.125" style="12" customWidth="1"/>
    <col min="16135" max="16135" width="9.625" style="12" customWidth="1"/>
    <col min="16136" max="16136" width="26.75" style="12" customWidth="1"/>
    <col min="16137" max="16138" width="23.625" style="12" customWidth="1"/>
    <col min="16139" max="16384" width="9.375" style="12"/>
  </cols>
  <sheetData>
    <row r="1" spans="1:12" ht="35.25" customHeight="1">
      <c r="A1" s="106" t="s">
        <v>68</v>
      </c>
      <c r="B1" s="107"/>
      <c r="C1" s="107"/>
      <c r="D1" s="107"/>
      <c r="E1" s="107"/>
      <c r="F1" s="107"/>
      <c r="G1" s="107"/>
      <c r="H1" s="107"/>
      <c r="I1" s="107"/>
      <c r="J1" s="107"/>
    </row>
    <row r="2" spans="1:12" ht="14.25" customHeight="1">
      <c r="A2" s="10"/>
      <c r="B2" s="11"/>
      <c r="C2" s="11"/>
      <c r="D2" s="11"/>
      <c r="E2" s="11"/>
      <c r="F2" s="11"/>
      <c r="G2" s="11"/>
      <c r="H2" s="11"/>
      <c r="I2" s="11"/>
      <c r="J2" s="11"/>
    </row>
    <row r="3" spans="1:12" ht="24" customHeight="1">
      <c r="A3" s="61"/>
      <c r="B3" s="62"/>
      <c r="C3" s="62"/>
      <c r="D3" s="63"/>
      <c r="E3" s="62"/>
      <c r="F3" s="62"/>
      <c r="G3" s="62"/>
      <c r="H3" s="93"/>
      <c r="I3" s="64" t="s">
        <v>0</v>
      </c>
      <c r="J3" s="65"/>
    </row>
    <row r="4" spans="1:12" ht="24" customHeight="1">
      <c r="A4" s="61"/>
      <c r="B4" s="62"/>
      <c r="C4" s="62"/>
      <c r="D4" s="63"/>
      <c r="E4" s="62"/>
      <c r="F4" s="62"/>
      <c r="G4" s="62"/>
      <c r="H4" s="93"/>
      <c r="I4" s="66" t="s">
        <v>1</v>
      </c>
      <c r="J4" s="67" t="s">
        <v>2</v>
      </c>
    </row>
    <row r="5" spans="1:12" ht="18.75" customHeight="1">
      <c r="A5" s="68"/>
      <c r="B5" s="62"/>
      <c r="C5" s="62"/>
      <c r="D5" s="63"/>
      <c r="E5" s="62"/>
      <c r="F5" s="62"/>
      <c r="G5" s="62"/>
      <c r="H5" s="69"/>
      <c r="I5" s="70"/>
      <c r="J5" s="70"/>
      <c r="K5" s="17"/>
    </row>
    <row r="6" spans="1:12" s="13" customFormat="1" ht="24" customHeight="1">
      <c r="A6" s="71" t="s">
        <v>3</v>
      </c>
      <c r="B6" s="108" t="s">
        <v>4</v>
      </c>
      <c r="C6" s="109"/>
      <c r="D6" s="110" t="s">
        <v>5</v>
      </c>
      <c r="E6" s="111"/>
      <c r="F6" s="111"/>
      <c r="G6" s="112"/>
      <c r="H6" s="72" t="s">
        <v>6</v>
      </c>
      <c r="I6" s="71" t="s">
        <v>7</v>
      </c>
      <c r="J6" s="94" t="s">
        <v>104</v>
      </c>
      <c r="K6" s="17"/>
    </row>
    <row r="7" spans="1:12" ht="49.95" customHeight="1">
      <c r="A7" s="73">
        <v>1</v>
      </c>
      <c r="B7" s="113"/>
      <c r="C7" s="114"/>
      <c r="D7" s="115"/>
      <c r="E7" s="116"/>
      <c r="F7" s="116"/>
      <c r="G7" s="117"/>
      <c r="H7" s="74"/>
      <c r="I7" s="75"/>
      <c r="J7" s="78"/>
      <c r="L7" s="12" t="s">
        <v>106</v>
      </c>
    </row>
    <row r="8" spans="1:12" ht="49.95" customHeight="1">
      <c r="A8" s="76">
        <v>2</v>
      </c>
      <c r="B8" s="104"/>
      <c r="C8" s="105"/>
      <c r="D8" s="99"/>
      <c r="E8" s="100"/>
      <c r="F8" s="100"/>
      <c r="G8" s="101"/>
      <c r="H8" s="77"/>
      <c r="I8" s="78"/>
      <c r="J8" s="78"/>
      <c r="L8" s="12" t="s">
        <v>107</v>
      </c>
    </row>
    <row r="9" spans="1:12" ht="49.95" customHeight="1">
      <c r="A9" s="79">
        <f>'[5]日程及び旅費地域区分（様式）'!A9</f>
        <v>3</v>
      </c>
      <c r="B9" s="104"/>
      <c r="C9" s="105"/>
      <c r="D9" s="99"/>
      <c r="E9" s="100"/>
      <c r="F9" s="100"/>
      <c r="G9" s="101"/>
      <c r="H9" s="77"/>
      <c r="I9" s="78"/>
      <c r="J9" s="78"/>
    </row>
    <row r="10" spans="1:12" ht="49.95" customHeight="1">
      <c r="A10" s="80">
        <v>4</v>
      </c>
      <c r="B10" s="104"/>
      <c r="C10" s="105"/>
      <c r="D10" s="99"/>
      <c r="E10" s="100"/>
      <c r="F10" s="100"/>
      <c r="G10" s="101"/>
      <c r="H10" s="77"/>
      <c r="I10" s="78"/>
      <c r="J10" s="78"/>
    </row>
    <row r="11" spans="1:12" ht="49.95" customHeight="1">
      <c r="A11" s="76">
        <v>5</v>
      </c>
      <c r="B11" s="104"/>
      <c r="C11" s="105"/>
      <c r="D11" s="99"/>
      <c r="E11" s="100"/>
      <c r="F11" s="100"/>
      <c r="G11" s="101"/>
      <c r="H11" s="81"/>
      <c r="I11" s="75"/>
      <c r="J11" s="78"/>
    </row>
    <row r="12" spans="1:12" ht="25.05" customHeight="1">
      <c r="A12" s="80" t="str">
        <f>'[5]日程及び旅費地域区分（様式）'!A12</f>
        <v/>
      </c>
      <c r="B12" s="104"/>
      <c r="C12" s="105"/>
      <c r="D12" s="99"/>
      <c r="E12" s="100"/>
      <c r="F12" s="100"/>
      <c r="G12" s="101"/>
      <c r="H12" s="81"/>
      <c r="I12" s="75"/>
      <c r="J12" s="78"/>
    </row>
    <row r="13" spans="1:12" ht="25.05" customHeight="1">
      <c r="A13" s="80" t="str">
        <f>'[5]日程及び旅費地域区分（様式）'!A13</f>
        <v/>
      </c>
      <c r="B13" s="104"/>
      <c r="C13" s="105"/>
      <c r="D13" s="99"/>
      <c r="E13" s="100"/>
      <c r="F13" s="100"/>
      <c r="G13" s="101"/>
      <c r="H13" s="82"/>
      <c r="I13" s="83"/>
      <c r="J13" s="78"/>
    </row>
    <row r="14" spans="1:12" ht="25.05" customHeight="1">
      <c r="A14" s="80" t="str">
        <f>'[5]日程及び旅費地域区分（様式）'!A14</f>
        <v/>
      </c>
      <c r="B14" s="104"/>
      <c r="C14" s="105"/>
      <c r="D14" s="99"/>
      <c r="E14" s="100"/>
      <c r="F14" s="100"/>
      <c r="G14" s="101"/>
      <c r="H14" s="81"/>
      <c r="I14" s="75"/>
      <c r="J14" s="78"/>
    </row>
    <row r="15" spans="1:12" ht="25.05" customHeight="1">
      <c r="A15" s="80" t="str">
        <f>'[5]日程及び旅費地域区分（様式）'!A15</f>
        <v/>
      </c>
      <c r="B15" s="104"/>
      <c r="C15" s="105"/>
      <c r="D15" s="99"/>
      <c r="E15" s="100"/>
      <c r="F15" s="100"/>
      <c r="G15" s="101"/>
      <c r="H15" s="81"/>
      <c r="I15" s="75"/>
      <c r="J15" s="78"/>
    </row>
    <row r="16" spans="1:12" ht="25.05" customHeight="1">
      <c r="A16" s="80" t="str">
        <f>'[5]日程及び旅費地域区分（様式）'!A16</f>
        <v/>
      </c>
      <c r="B16" s="104"/>
      <c r="C16" s="105"/>
      <c r="D16" s="99"/>
      <c r="E16" s="100"/>
      <c r="F16" s="100"/>
      <c r="G16" s="101"/>
      <c r="H16" s="77"/>
      <c r="I16" s="75"/>
      <c r="J16" s="78"/>
    </row>
    <row r="17" spans="1:10" ht="25.05" customHeight="1">
      <c r="A17" s="76" t="str">
        <f>'[5]日程及び旅費地域区分（様式）'!A17</f>
        <v/>
      </c>
      <c r="B17" s="104"/>
      <c r="C17" s="105"/>
      <c r="D17" s="99"/>
      <c r="E17" s="100"/>
      <c r="F17" s="100"/>
      <c r="G17" s="101"/>
      <c r="H17" s="81"/>
      <c r="I17" s="75"/>
      <c r="J17" s="78"/>
    </row>
    <row r="18" spans="1:10" ht="25.05" customHeight="1">
      <c r="A18" s="80" t="str">
        <f>'[5]日程及び旅費地域区分（様式）'!A18</f>
        <v/>
      </c>
      <c r="B18" s="104"/>
      <c r="C18" s="105"/>
      <c r="D18" s="99"/>
      <c r="E18" s="100"/>
      <c r="F18" s="100"/>
      <c r="G18" s="101"/>
      <c r="H18" s="77"/>
      <c r="I18" s="75"/>
      <c r="J18" s="78"/>
    </row>
    <row r="19" spans="1:10" ht="25.05" customHeight="1">
      <c r="A19" s="80" t="str">
        <f>'[5]日程及び旅費地域区分（様式）'!A19</f>
        <v/>
      </c>
      <c r="B19" s="104"/>
      <c r="C19" s="105"/>
      <c r="D19" s="99"/>
      <c r="E19" s="100"/>
      <c r="F19" s="100"/>
      <c r="G19" s="101"/>
      <c r="H19" s="77"/>
      <c r="I19" s="75"/>
      <c r="J19" s="78"/>
    </row>
    <row r="20" spans="1:10" ht="25.05" customHeight="1">
      <c r="A20" s="76" t="str">
        <f>'[5]日程及び旅費地域区分（様式）'!A20</f>
        <v/>
      </c>
      <c r="B20" s="104"/>
      <c r="C20" s="105"/>
      <c r="D20" s="99"/>
      <c r="E20" s="100"/>
      <c r="F20" s="100"/>
      <c r="G20" s="101"/>
      <c r="H20" s="84"/>
      <c r="I20" s="78"/>
      <c r="J20" s="78"/>
    </row>
    <row r="21" spans="1:10" ht="25.05" customHeight="1">
      <c r="A21" s="80" t="str">
        <f>'[5]日程及び旅費地域区分（様式）'!A21</f>
        <v/>
      </c>
      <c r="B21" s="104"/>
      <c r="C21" s="105"/>
      <c r="D21" s="99"/>
      <c r="E21" s="100"/>
      <c r="F21" s="100"/>
      <c r="G21" s="101"/>
      <c r="H21" s="84"/>
      <c r="I21" s="85"/>
      <c r="J21" s="78"/>
    </row>
    <row r="22" spans="1:10" ht="25.05" customHeight="1">
      <c r="A22" s="80" t="str">
        <f>'[5]日程及び旅費地域区分（様式）'!A19</f>
        <v/>
      </c>
      <c r="B22" s="104"/>
      <c r="C22" s="105"/>
      <c r="D22" s="99"/>
      <c r="E22" s="100"/>
      <c r="F22" s="100"/>
      <c r="G22" s="101"/>
      <c r="H22" s="84"/>
      <c r="I22" s="78"/>
      <c r="J22" s="78"/>
    </row>
    <row r="23" spans="1:10" ht="25.05" customHeight="1">
      <c r="A23" s="80" t="str">
        <f>'[5]日程及び旅費地域区分（様式）'!A20</f>
        <v/>
      </c>
      <c r="B23" s="104"/>
      <c r="C23" s="105"/>
      <c r="D23" s="99"/>
      <c r="E23" s="100"/>
      <c r="F23" s="100"/>
      <c r="G23" s="101"/>
      <c r="H23" s="86"/>
      <c r="I23" s="85"/>
      <c r="J23" s="78"/>
    </row>
    <row r="24" spans="1:10" ht="25.05" customHeight="1">
      <c r="A24" s="76" t="str">
        <f>'[5]日程及び旅費地域区分（様式）'!A21</f>
        <v/>
      </c>
      <c r="B24" s="97"/>
      <c r="C24" s="98"/>
      <c r="D24" s="99"/>
      <c r="E24" s="100"/>
      <c r="F24" s="100"/>
      <c r="G24" s="101"/>
      <c r="H24" s="86"/>
      <c r="I24" s="85"/>
      <c r="J24" s="78"/>
    </row>
    <row r="25" spans="1:10">
      <c r="A25" s="102" t="s">
        <v>8</v>
      </c>
      <c r="B25" s="102"/>
      <c r="C25" s="102"/>
      <c r="D25" s="102"/>
      <c r="E25" s="102"/>
      <c r="F25" s="102"/>
      <c r="G25" s="102"/>
      <c r="H25" s="102"/>
      <c r="I25" s="102"/>
      <c r="J25" s="102"/>
    </row>
    <row r="26" spans="1:10">
      <c r="A26" s="103" t="s">
        <v>9</v>
      </c>
      <c r="B26" s="103"/>
      <c r="C26" s="103"/>
      <c r="D26" s="103"/>
      <c r="E26" s="103"/>
      <c r="F26" s="103"/>
      <c r="G26" s="103"/>
      <c r="H26" s="103"/>
      <c r="I26" s="103"/>
      <c r="J26" s="103"/>
    </row>
  </sheetData>
  <mergeCells count="41">
    <mergeCell ref="B8:C8"/>
    <mergeCell ref="D8:G8"/>
    <mergeCell ref="A1:J1"/>
    <mergeCell ref="B6:C6"/>
    <mergeCell ref="D6:G6"/>
    <mergeCell ref="B7:C7"/>
    <mergeCell ref="D7:G7"/>
    <mergeCell ref="B9:C9"/>
    <mergeCell ref="D9:G9"/>
    <mergeCell ref="B10:C10"/>
    <mergeCell ref="D10:G10"/>
    <mergeCell ref="B11:C11"/>
    <mergeCell ref="D11:G11"/>
    <mergeCell ref="B12:C12"/>
    <mergeCell ref="D12:G12"/>
    <mergeCell ref="B13:C13"/>
    <mergeCell ref="D13:G13"/>
    <mergeCell ref="B14:C14"/>
    <mergeCell ref="D14:G14"/>
    <mergeCell ref="B15:C15"/>
    <mergeCell ref="D15:G15"/>
    <mergeCell ref="B16:C16"/>
    <mergeCell ref="D16:G16"/>
    <mergeCell ref="B17:C17"/>
    <mergeCell ref="D17:G17"/>
    <mergeCell ref="B18:C18"/>
    <mergeCell ref="D18:G18"/>
    <mergeCell ref="B19:C19"/>
    <mergeCell ref="D19:G19"/>
    <mergeCell ref="B20:C20"/>
    <mergeCell ref="D20:G20"/>
    <mergeCell ref="B24:C24"/>
    <mergeCell ref="D24:G24"/>
    <mergeCell ref="A25:J25"/>
    <mergeCell ref="A26:J26"/>
    <mergeCell ref="B21:C21"/>
    <mergeCell ref="D21:G21"/>
    <mergeCell ref="B22:C22"/>
    <mergeCell ref="D22:G22"/>
    <mergeCell ref="B23:C23"/>
    <mergeCell ref="D23:G23"/>
  </mergeCells>
  <phoneticPr fontId="2"/>
  <dataValidations count="1">
    <dataValidation type="list" allowBlank="1" showInputMessage="1" showErrorMessage="1" sqref="J7:J24" xr:uid="{C90BE5DB-3711-4646-BCB7-D8C1BA82E15E}">
      <formula1>$L$6:$L$8</formula1>
    </dataValidation>
  </dataValidations>
  <printOptions horizontalCentered="1" verticalCentered="1"/>
  <pageMargins left="0.59055118110236227" right="0.59055118110236227" top="0.19685039370078741" bottom="0.19685039370078741" header="0.51181102362204722" footer="0.51181102362204722"/>
  <pageSetup paperSize="9" scale="75" orientation="portrait" horizontalDpi="4294967292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27F751-74E1-4946-AF69-716C2A887B14}">
  <sheetPr>
    <tabColor theme="4"/>
    <pageSetUpPr fitToPage="1"/>
  </sheetPr>
  <dimension ref="A1:Y22"/>
  <sheetViews>
    <sheetView view="pageBreakPreview" zoomScaleNormal="100" zoomScaleSheetLayoutView="100" workbookViewId="0">
      <selection activeCell="W7" sqref="W7"/>
    </sheetView>
  </sheetViews>
  <sheetFormatPr defaultColWidth="5.625" defaultRowHeight="22.5" customHeight="1"/>
  <cols>
    <col min="1" max="1" width="5.625" style="4"/>
    <col min="2" max="5" width="5.625" style="15"/>
    <col min="6" max="12" width="5.625" style="4"/>
    <col min="13" max="13" width="12" style="4" bestFit="1" customWidth="1"/>
    <col min="14" max="22" width="5.625" style="4"/>
    <col min="23" max="23" width="7" style="4" customWidth="1"/>
    <col min="24" max="24" width="5.625" style="4"/>
    <col min="25" max="25" width="5.625" style="4" customWidth="1"/>
    <col min="26" max="16384" width="5.625" style="4"/>
  </cols>
  <sheetData>
    <row r="1" spans="1:25" ht="22.5" customHeight="1">
      <c r="A1" s="118" t="s">
        <v>10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  <c r="P1" s="118"/>
      <c r="Q1" s="118"/>
      <c r="R1" s="118"/>
      <c r="S1" s="118"/>
      <c r="T1" s="118"/>
      <c r="U1" s="118"/>
      <c r="V1" s="118"/>
    </row>
    <row r="2" spans="1:25" ht="14.1" customHeight="1">
      <c r="A2" s="118"/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</row>
    <row r="3" spans="1:25" ht="22.5" customHeight="1">
      <c r="M3" s="5"/>
      <c r="N3" s="5"/>
      <c r="O3" s="5"/>
      <c r="P3" s="5"/>
      <c r="Q3" s="5"/>
    </row>
    <row r="4" spans="1:25" ht="22.5" customHeight="1">
      <c r="A4" s="87"/>
      <c r="B4" s="88"/>
      <c r="C4" s="88"/>
      <c r="D4" s="88"/>
      <c r="E4" s="88"/>
      <c r="F4" s="87"/>
      <c r="G4" s="87"/>
      <c r="H4" s="87"/>
      <c r="I4" s="87"/>
      <c r="J4" s="119" t="s">
        <v>11</v>
      </c>
      <c r="K4" s="119"/>
      <c r="L4" s="120"/>
      <c r="M4" s="120"/>
      <c r="N4" s="120"/>
      <c r="O4" s="120"/>
      <c r="P4" s="120"/>
      <c r="Q4" s="120"/>
      <c r="R4" s="89" t="s">
        <v>12</v>
      </c>
      <c r="S4" s="121"/>
      <c r="T4" s="121"/>
      <c r="U4" s="121"/>
      <c r="V4" s="121"/>
    </row>
    <row r="5" spans="1:25" ht="22.5" customHeight="1">
      <c r="A5" s="87"/>
      <c r="B5" s="88"/>
      <c r="C5" s="88"/>
      <c r="D5" s="88"/>
      <c r="E5" s="88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</row>
    <row r="6" spans="1:25" ht="22.5" customHeight="1">
      <c r="A6" s="90" t="s">
        <v>13</v>
      </c>
      <c r="B6" s="122" t="s">
        <v>14</v>
      </c>
      <c r="C6" s="122"/>
      <c r="D6" s="122"/>
      <c r="E6" s="122"/>
      <c r="F6" s="123" t="s">
        <v>15</v>
      </c>
      <c r="G6" s="124"/>
      <c r="H6" s="124"/>
      <c r="I6" s="124"/>
      <c r="J6" s="124"/>
      <c r="K6" s="124"/>
      <c r="L6" s="125"/>
      <c r="M6" s="90" t="s">
        <v>16</v>
      </c>
      <c r="N6" s="126" t="s">
        <v>17</v>
      </c>
      <c r="O6" s="126"/>
      <c r="P6" s="126"/>
      <c r="Q6" s="126" t="s">
        <v>18</v>
      </c>
      <c r="R6" s="126"/>
      <c r="S6" s="126"/>
      <c r="T6" s="126" t="s">
        <v>19</v>
      </c>
      <c r="U6" s="126"/>
      <c r="V6" s="126"/>
      <c r="W6" s="96" t="s">
        <v>105</v>
      </c>
      <c r="Y6" s="4" t="s">
        <v>20</v>
      </c>
    </row>
    <row r="7" spans="1:25" ht="45" customHeight="1">
      <c r="A7" s="91">
        <v>1</v>
      </c>
      <c r="B7" s="127" t="str" cm="1">
        <f t="array" ref="B7">IF('①【事前】日程表 (様式)'!B7:B7="","", '①【事前】日程表 (様式)'!B7:B7)</f>
        <v/>
      </c>
      <c r="C7" s="127"/>
      <c r="D7" s="127"/>
      <c r="E7" s="127"/>
      <c r="F7" s="128" t="str" cm="1">
        <f t="array" ref="F7">IF('①【事前】日程表 (様式)'!D7:D7="","", '①【事前】日程表 (様式)'!D7:D7)</f>
        <v/>
      </c>
      <c r="G7" s="129"/>
      <c r="H7" s="129"/>
      <c r="I7" s="129"/>
      <c r="J7" s="129"/>
      <c r="K7" s="129"/>
      <c r="L7" s="130"/>
      <c r="M7" s="92"/>
      <c r="N7" s="131"/>
      <c r="O7" s="131"/>
      <c r="P7" s="131"/>
      <c r="Q7" s="135">
        <f>IF(M7="指定都市",3300,IF(M7="甲",2800,IF(M7="乙",2300,IF(M7="丙",2000,IF(M7="国内",1100,0)))))</f>
        <v>0</v>
      </c>
      <c r="R7" s="135"/>
      <c r="S7" s="135"/>
      <c r="T7" s="135">
        <f>IF(M7="指定都市",27000,IF(M7="甲",23000,IF(M7="乙",20000,IF(M7="丙",18000,IF(M7="国内",13000,0)))))</f>
        <v>0</v>
      </c>
      <c r="U7" s="135"/>
      <c r="V7" s="135"/>
      <c r="W7" s="95">
        <f>'①【事前】日程表 (様式)'!J7</f>
        <v>0</v>
      </c>
      <c r="Y7" s="4" t="s">
        <v>21</v>
      </c>
    </row>
    <row r="8" spans="1:25" ht="45" customHeight="1">
      <c r="A8" s="91">
        <v>2</v>
      </c>
      <c r="B8" s="127" t="str" cm="1">
        <f t="array" ref="B8">IF('①【事前】日程表 (様式)'!B8:B8="","", '①【事前】日程表 (様式)'!B8:B8)</f>
        <v/>
      </c>
      <c r="C8" s="127"/>
      <c r="D8" s="127"/>
      <c r="E8" s="127"/>
      <c r="F8" s="128" t="str" cm="1">
        <f t="array" ref="F8">IF('①【事前】日程表 (様式)'!D8:D8="","", '①【事前】日程表 (様式)'!D8:D8)</f>
        <v/>
      </c>
      <c r="G8" s="129"/>
      <c r="H8" s="129"/>
      <c r="I8" s="129"/>
      <c r="J8" s="129"/>
      <c r="K8" s="129"/>
      <c r="L8" s="130"/>
      <c r="M8" s="92"/>
      <c r="N8" s="131"/>
      <c r="O8" s="131"/>
      <c r="P8" s="131"/>
      <c r="Q8" s="132">
        <f t="shared" ref="Q8:Q21" si="0">IF(M8="指定都市",3300,IF(M8="甲",2800,IF(M8="乙",2300,IF(M8="丙",2000,IF(M8="国内",1100,0)))))</f>
        <v>0</v>
      </c>
      <c r="R8" s="133"/>
      <c r="S8" s="134"/>
      <c r="T8" s="132">
        <f t="shared" ref="T8:T21" si="1">IF(M8="指定都市",27000,IF(M8="甲",23000,IF(M8="乙",20000,IF(M8="丙",18000,IF(M8="国内",13000,0)))))</f>
        <v>0</v>
      </c>
      <c r="U8" s="133"/>
      <c r="V8" s="134"/>
      <c r="W8" s="95">
        <f>'①【事前】日程表 (様式)'!J8</f>
        <v>0</v>
      </c>
      <c r="Y8" s="4" t="s">
        <v>22</v>
      </c>
    </row>
    <row r="9" spans="1:25" ht="45" customHeight="1">
      <c r="A9" s="91">
        <v>3</v>
      </c>
      <c r="B9" s="127" t="str" cm="1">
        <f t="array" ref="B9">IF('①【事前】日程表 (様式)'!B9:B9="","", '①【事前】日程表 (様式)'!B9:B9)</f>
        <v/>
      </c>
      <c r="C9" s="127"/>
      <c r="D9" s="127"/>
      <c r="E9" s="127"/>
      <c r="F9" s="128" t="str" cm="1">
        <f t="array" ref="F9">IF('①【事前】日程表 (様式)'!D9:D9="","", '①【事前】日程表 (様式)'!D9:D9)</f>
        <v/>
      </c>
      <c r="G9" s="129"/>
      <c r="H9" s="129"/>
      <c r="I9" s="129"/>
      <c r="J9" s="129"/>
      <c r="K9" s="129"/>
      <c r="L9" s="130"/>
      <c r="M9" s="92"/>
      <c r="N9" s="131"/>
      <c r="O9" s="131"/>
      <c r="P9" s="131"/>
      <c r="Q9" s="132">
        <f t="shared" si="0"/>
        <v>0</v>
      </c>
      <c r="R9" s="133"/>
      <c r="S9" s="134"/>
      <c r="T9" s="132">
        <f t="shared" si="1"/>
        <v>0</v>
      </c>
      <c r="U9" s="133"/>
      <c r="V9" s="134"/>
      <c r="W9" s="95">
        <f>'①【事前】日程表 (様式)'!J9</f>
        <v>0</v>
      </c>
      <c r="Y9" s="4" t="s">
        <v>23</v>
      </c>
    </row>
    <row r="10" spans="1:25" ht="45" customHeight="1">
      <c r="A10" s="91">
        <v>4</v>
      </c>
      <c r="B10" s="127" t="str" cm="1">
        <f t="array" ref="B10">IF('①【事前】日程表 (様式)'!B10:B10="","", '①【事前】日程表 (様式)'!B10:B10)</f>
        <v/>
      </c>
      <c r="C10" s="127"/>
      <c r="D10" s="127"/>
      <c r="E10" s="127"/>
      <c r="F10" s="128" t="str" cm="1">
        <f t="array" ref="F10">IF('①【事前】日程表 (様式)'!D10:D10="","", '①【事前】日程表 (様式)'!D10:D10)</f>
        <v/>
      </c>
      <c r="G10" s="129"/>
      <c r="H10" s="129"/>
      <c r="I10" s="129"/>
      <c r="J10" s="129"/>
      <c r="K10" s="129"/>
      <c r="L10" s="130"/>
      <c r="M10" s="92"/>
      <c r="N10" s="131"/>
      <c r="O10" s="131"/>
      <c r="P10" s="131"/>
      <c r="Q10" s="132">
        <f t="shared" si="0"/>
        <v>0</v>
      </c>
      <c r="R10" s="133"/>
      <c r="S10" s="134"/>
      <c r="T10" s="132">
        <f t="shared" si="1"/>
        <v>0</v>
      </c>
      <c r="U10" s="133"/>
      <c r="V10" s="134"/>
      <c r="W10" s="95">
        <f>'①【事前】日程表 (様式)'!J10</f>
        <v>0</v>
      </c>
      <c r="Y10" s="4" t="s">
        <v>24</v>
      </c>
    </row>
    <row r="11" spans="1:25" ht="45" customHeight="1">
      <c r="A11" s="91">
        <v>5</v>
      </c>
      <c r="B11" s="127" t="str" cm="1">
        <f t="array" ref="B11">IF('①【事前】日程表 (様式)'!B11:B11="","", '①【事前】日程表 (様式)'!B11:B11)</f>
        <v/>
      </c>
      <c r="C11" s="127"/>
      <c r="D11" s="127"/>
      <c r="E11" s="127"/>
      <c r="F11" s="128" t="str" cm="1">
        <f t="array" ref="F11">IF('①【事前】日程表 (様式)'!D11:D11="","", '①【事前】日程表 (様式)'!D11:D11)</f>
        <v/>
      </c>
      <c r="G11" s="129"/>
      <c r="H11" s="129"/>
      <c r="I11" s="129"/>
      <c r="J11" s="129"/>
      <c r="K11" s="129"/>
      <c r="L11" s="130"/>
      <c r="M11" s="92"/>
      <c r="N11" s="131"/>
      <c r="O11" s="131"/>
      <c r="P11" s="131"/>
      <c r="Q11" s="132">
        <f t="shared" si="0"/>
        <v>0</v>
      </c>
      <c r="R11" s="133"/>
      <c r="S11" s="134"/>
      <c r="T11" s="132">
        <f t="shared" si="1"/>
        <v>0</v>
      </c>
      <c r="U11" s="133"/>
      <c r="V11" s="134"/>
      <c r="W11" s="95">
        <f>'①【事前】日程表 (様式)'!J11</f>
        <v>0</v>
      </c>
    </row>
    <row r="12" spans="1:25" ht="30" customHeight="1">
      <c r="A12" s="91" t="str">
        <f t="shared" ref="A12:A21" si="2">IF(B12="","",A11+1)</f>
        <v/>
      </c>
      <c r="B12" s="127" t="str" cm="1">
        <f t="array" ref="B12">IF('①【事前】日程表 (様式)'!B12:B12="","", '①【事前】日程表 (様式)'!B12:B12)</f>
        <v/>
      </c>
      <c r="C12" s="127"/>
      <c r="D12" s="127"/>
      <c r="E12" s="127"/>
      <c r="F12" s="128" t="str" cm="1">
        <f t="array" ref="F12">IF('①【事前】日程表 (様式)'!D12:D12="","", '①【事前】日程表 (様式)'!D12:D12)</f>
        <v/>
      </c>
      <c r="G12" s="129"/>
      <c r="H12" s="129"/>
      <c r="I12" s="129"/>
      <c r="J12" s="129"/>
      <c r="K12" s="129"/>
      <c r="L12" s="130"/>
      <c r="M12" s="92"/>
      <c r="N12" s="131"/>
      <c r="O12" s="131"/>
      <c r="P12" s="131"/>
      <c r="Q12" s="132">
        <f t="shared" si="0"/>
        <v>0</v>
      </c>
      <c r="R12" s="133"/>
      <c r="S12" s="134"/>
      <c r="T12" s="132">
        <f t="shared" si="1"/>
        <v>0</v>
      </c>
      <c r="U12" s="133"/>
      <c r="V12" s="134"/>
      <c r="W12" s="95">
        <f>'①【事前】日程表 (様式)'!J12</f>
        <v>0</v>
      </c>
    </row>
    <row r="13" spans="1:25" ht="30" customHeight="1">
      <c r="A13" s="91" t="str">
        <f t="shared" si="2"/>
        <v/>
      </c>
      <c r="B13" s="127" t="str" cm="1">
        <f t="array" ref="B13">IF('①【事前】日程表 (様式)'!B13:B13="","", '①【事前】日程表 (様式)'!B13:B13)</f>
        <v/>
      </c>
      <c r="C13" s="127"/>
      <c r="D13" s="127"/>
      <c r="E13" s="127"/>
      <c r="F13" s="128" t="str" cm="1">
        <f t="array" ref="F13">IF('①【事前】日程表 (様式)'!D13:D13="","", '①【事前】日程表 (様式)'!D13:D13)</f>
        <v/>
      </c>
      <c r="G13" s="129"/>
      <c r="H13" s="129"/>
      <c r="I13" s="129"/>
      <c r="J13" s="129"/>
      <c r="K13" s="129"/>
      <c r="L13" s="130"/>
      <c r="M13" s="92"/>
      <c r="N13" s="131"/>
      <c r="O13" s="131"/>
      <c r="P13" s="131"/>
      <c r="Q13" s="132">
        <f t="shared" si="0"/>
        <v>0</v>
      </c>
      <c r="R13" s="133"/>
      <c r="S13" s="134"/>
      <c r="T13" s="132">
        <f t="shared" si="1"/>
        <v>0</v>
      </c>
      <c r="U13" s="133"/>
      <c r="V13" s="134"/>
      <c r="W13" s="95">
        <f>'①【事前】日程表 (様式)'!J13</f>
        <v>0</v>
      </c>
    </row>
    <row r="14" spans="1:25" ht="30" customHeight="1">
      <c r="A14" s="91" t="str">
        <f t="shared" si="2"/>
        <v/>
      </c>
      <c r="B14" s="127" t="str" cm="1">
        <f t="array" ref="B14">IF('①【事前】日程表 (様式)'!B14:B14="","", '①【事前】日程表 (様式)'!B14:B14)</f>
        <v/>
      </c>
      <c r="C14" s="127"/>
      <c r="D14" s="127"/>
      <c r="E14" s="127"/>
      <c r="F14" s="128" t="str" cm="1">
        <f t="array" ref="F14">IF('①【事前】日程表 (様式)'!D14:D14="","", '①【事前】日程表 (様式)'!D14:D14)</f>
        <v/>
      </c>
      <c r="G14" s="129"/>
      <c r="H14" s="129"/>
      <c r="I14" s="129"/>
      <c r="J14" s="129"/>
      <c r="K14" s="129"/>
      <c r="L14" s="130"/>
      <c r="M14" s="92"/>
      <c r="N14" s="131"/>
      <c r="O14" s="131"/>
      <c r="P14" s="131"/>
      <c r="Q14" s="132">
        <f t="shared" si="0"/>
        <v>0</v>
      </c>
      <c r="R14" s="133"/>
      <c r="S14" s="134"/>
      <c r="T14" s="132">
        <f t="shared" si="1"/>
        <v>0</v>
      </c>
      <c r="U14" s="133"/>
      <c r="V14" s="134"/>
      <c r="W14" s="95">
        <f>'①【事前】日程表 (様式)'!J14</f>
        <v>0</v>
      </c>
    </row>
    <row r="15" spans="1:25" ht="30" customHeight="1">
      <c r="A15" s="91" t="str">
        <f t="shared" si="2"/>
        <v/>
      </c>
      <c r="B15" s="127" t="str" cm="1">
        <f t="array" ref="B15">IF('①【事前】日程表 (様式)'!B15:B15="","", '①【事前】日程表 (様式)'!B15:B15)</f>
        <v/>
      </c>
      <c r="C15" s="127"/>
      <c r="D15" s="127"/>
      <c r="E15" s="127"/>
      <c r="F15" s="128" t="str" cm="1">
        <f t="array" ref="F15">IF('①【事前】日程表 (様式)'!D15:D15="","", '①【事前】日程表 (様式)'!D15:D15)</f>
        <v/>
      </c>
      <c r="G15" s="129"/>
      <c r="H15" s="129"/>
      <c r="I15" s="129"/>
      <c r="J15" s="129"/>
      <c r="K15" s="129"/>
      <c r="L15" s="130"/>
      <c r="M15" s="92"/>
      <c r="N15" s="131"/>
      <c r="O15" s="131"/>
      <c r="P15" s="131"/>
      <c r="Q15" s="132">
        <f t="shared" si="0"/>
        <v>0</v>
      </c>
      <c r="R15" s="133"/>
      <c r="S15" s="134"/>
      <c r="T15" s="132">
        <f t="shared" si="1"/>
        <v>0</v>
      </c>
      <c r="U15" s="133"/>
      <c r="V15" s="134"/>
      <c r="W15" s="95">
        <f>'①【事前】日程表 (様式)'!J15</f>
        <v>0</v>
      </c>
    </row>
    <row r="16" spans="1:25" ht="30" customHeight="1">
      <c r="A16" s="91" t="str">
        <f t="shared" si="2"/>
        <v/>
      </c>
      <c r="B16" s="127" t="str" cm="1">
        <f t="array" ref="B16">IF('①【事前】日程表 (様式)'!B16:B16="","", '①【事前】日程表 (様式)'!B16:B16)</f>
        <v/>
      </c>
      <c r="C16" s="127"/>
      <c r="D16" s="127"/>
      <c r="E16" s="127"/>
      <c r="F16" s="128" t="str" cm="1">
        <f t="array" ref="F16">IF('①【事前】日程表 (様式)'!D16:D16="","", '①【事前】日程表 (様式)'!D16:D16)</f>
        <v/>
      </c>
      <c r="G16" s="129"/>
      <c r="H16" s="129"/>
      <c r="I16" s="129"/>
      <c r="J16" s="129"/>
      <c r="K16" s="129"/>
      <c r="L16" s="130"/>
      <c r="M16" s="92"/>
      <c r="N16" s="131"/>
      <c r="O16" s="131"/>
      <c r="P16" s="131"/>
      <c r="Q16" s="132">
        <f t="shared" si="0"/>
        <v>0</v>
      </c>
      <c r="R16" s="133"/>
      <c r="S16" s="134"/>
      <c r="T16" s="132">
        <f t="shared" si="1"/>
        <v>0</v>
      </c>
      <c r="U16" s="133"/>
      <c r="V16" s="134"/>
      <c r="W16" s="95">
        <f>'①【事前】日程表 (様式)'!J16</f>
        <v>0</v>
      </c>
    </row>
    <row r="17" spans="1:23" ht="30" customHeight="1">
      <c r="A17" s="91" t="str">
        <f t="shared" si="2"/>
        <v/>
      </c>
      <c r="B17" s="127" t="str" cm="1">
        <f t="array" ref="B17">IF('①【事前】日程表 (様式)'!B17:B17="","", '①【事前】日程表 (様式)'!B17:B17)</f>
        <v/>
      </c>
      <c r="C17" s="127"/>
      <c r="D17" s="127"/>
      <c r="E17" s="127"/>
      <c r="F17" s="128" t="str" cm="1">
        <f t="array" ref="F17">IF('①【事前】日程表 (様式)'!D17:D17="","", '①【事前】日程表 (様式)'!D17:D17)</f>
        <v/>
      </c>
      <c r="G17" s="129"/>
      <c r="H17" s="129"/>
      <c r="I17" s="129"/>
      <c r="J17" s="129"/>
      <c r="K17" s="129"/>
      <c r="L17" s="130"/>
      <c r="M17" s="92"/>
      <c r="N17" s="131"/>
      <c r="O17" s="131"/>
      <c r="P17" s="131"/>
      <c r="Q17" s="132">
        <f t="shared" si="0"/>
        <v>0</v>
      </c>
      <c r="R17" s="133"/>
      <c r="S17" s="134"/>
      <c r="T17" s="132">
        <f t="shared" si="1"/>
        <v>0</v>
      </c>
      <c r="U17" s="133"/>
      <c r="V17" s="134"/>
      <c r="W17" s="95">
        <f>'①【事前】日程表 (様式)'!J17</f>
        <v>0</v>
      </c>
    </row>
    <row r="18" spans="1:23" ht="30" customHeight="1">
      <c r="A18" s="91" t="str">
        <f t="shared" si="2"/>
        <v/>
      </c>
      <c r="B18" s="127" t="str" cm="1">
        <f t="array" ref="B18">IF('①【事前】日程表 (様式)'!B18:B18="","", '①【事前】日程表 (様式)'!B18:B18)</f>
        <v/>
      </c>
      <c r="C18" s="127"/>
      <c r="D18" s="127"/>
      <c r="E18" s="127"/>
      <c r="F18" s="128" t="str" cm="1">
        <f t="array" ref="F18">IF('①【事前】日程表 (様式)'!D18:D18="","", '①【事前】日程表 (様式)'!D18:D18)</f>
        <v/>
      </c>
      <c r="G18" s="129"/>
      <c r="H18" s="129"/>
      <c r="I18" s="129"/>
      <c r="J18" s="129"/>
      <c r="K18" s="129"/>
      <c r="L18" s="130"/>
      <c r="M18" s="92"/>
      <c r="N18" s="131"/>
      <c r="O18" s="131"/>
      <c r="P18" s="131"/>
      <c r="Q18" s="132">
        <f t="shared" si="0"/>
        <v>0</v>
      </c>
      <c r="R18" s="133"/>
      <c r="S18" s="134"/>
      <c r="T18" s="132">
        <f t="shared" si="1"/>
        <v>0</v>
      </c>
      <c r="U18" s="133"/>
      <c r="V18" s="134"/>
      <c r="W18" s="95">
        <f>'①【事前】日程表 (様式)'!J18</f>
        <v>0</v>
      </c>
    </row>
    <row r="19" spans="1:23" ht="30" customHeight="1">
      <c r="A19" s="91" t="str">
        <f t="shared" si="2"/>
        <v/>
      </c>
      <c r="B19" s="127" t="str" cm="1">
        <f t="array" ref="B19">IF('①【事前】日程表 (様式)'!B19:B19="","", '①【事前】日程表 (様式)'!B19:B19)</f>
        <v/>
      </c>
      <c r="C19" s="127"/>
      <c r="D19" s="127"/>
      <c r="E19" s="127"/>
      <c r="F19" s="128" t="str" cm="1">
        <f t="array" ref="F19">IF('①【事前】日程表 (様式)'!D19:D19="","", '①【事前】日程表 (様式)'!D19:D19)</f>
        <v/>
      </c>
      <c r="G19" s="129"/>
      <c r="H19" s="129"/>
      <c r="I19" s="129"/>
      <c r="J19" s="129"/>
      <c r="K19" s="129"/>
      <c r="L19" s="130"/>
      <c r="M19" s="92"/>
      <c r="N19" s="131"/>
      <c r="O19" s="131"/>
      <c r="P19" s="131"/>
      <c r="Q19" s="132">
        <f t="shared" si="0"/>
        <v>0</v>
      </c>
      <c r="R19" s="133"/>
      <c r="S19" s="134"/>
      <c r="T19" s="132">
        <f t="shared" si="1"/>
        <v>0</v>
      </c>
      <c r="U19" s="133"/>
      <c r="V19" s="134"/>
      <c r="W19" s="95">
        <f>'①【事前】日程表 (様式)'!J19</f>
        <v>0</v>
      </c>
    </row>
    <row r="20" spans="1:23" ht="30" customHeight="1">
      <c r="A20" s="91" t="str">
        <f t="shared" si="2"/>
        <v/>
      </c>
      <c r="B20" s="127" t="str" cm="1">
        <f t="array" ref="B20">IF('①【事前】日程表 (様式)'!B20:B20="","", '①【事前】日程表 (様式)'!B20:B20)</f>
        <v/>
      </c>
      <c r="C20" s="127"/>
      <c r="D20" s="127"/>
      <c r="E20" s="127"/>
      <c r="F20" s="128" t="str" cm="1">
        <f t="array" ref="F20">IF('①【事前】日程表 (様式)'!D20:D20="","", '①【事前】日程表 (様式)'!D20:D20)</f>
        <v/>
      </c>
      <c r="G20" s="129"/>
      <c r="H20" s="129"/>
      <c r="I20" s="129"/>
      <c r="J20" s="129"/>
      <c r="K20" s="129"/>
      <c r="L20" s="130"/>
      <c r="M20" s="92"/>
      <c r="N20" s="131"/>
      <c r="O20" s="131"/>
      <c r="P20" s="131"/>
      <c r="Q20" s="132">
        <f t="shared" si="0"/>
        <v>0</v>
      </c>
      <c r="R20" s="133"/>
      <c r="S20" s="134"/>
      <c r="T20" s="132">
        <f t="shared" si="1"/>
        <v>0</v>
      </c>
      <c r="U20" s="133"/>
      <c r="V20" s="134"/>
      <c r="W20" s="95">
        <f>'①【事前】日程表 (様式)'!J20</f>
        <v>0</v>
      </c>
    </row>
    <row r="21" spans="1:23" ht="30" customHeight="1">
      <c r="A21" s="91" t="str">
        <f t="shared" si="2"/>
        <v/>
      </c>
      <c r="B21" s="127" t="str" cm="1">
        <f t="array" ref="B21">IF('①【事前】日程表 (様式)'!B21:B21="","", '①【事前】日程表 (様式)'!B21:B21)</f>
        <v/>
      </c>
      <c r="C21" s="127"/>
      <c r="D21" s="127"/>
      <c r="E21" s="127"/>
      <c r="F21" s="128" t="str" cm="1">
        <f t="array" ref="F21">IF('①【事前】日程表 (様式)'!D21:D21="","", '①【事前】日程表 (様式)'!D21:D21)</f>
        <v/>
      </c>
      <c r="G21" s="129"/>
      <c r="H21" s="129"/>
      <c r="I21" s="129"/>
      <c r="J21" s="129"/>
      <c r="K21" s="129"/>
      <c r="L21" s="130"/>
      <c r="M21" s="92"/>
      <c r="N21" s="131"/>
      <c r="O21" s="131"/>
      <c r="P21" s="131"/>
      <c r="Q21" s="132">
        <f t="shared" si="0"/>
        <v>0</v>
      </c>
      <c r="R21" s="133"/>
      <c r="S21" s="134"/>
      <c r="T21" s="132">
        <f t="shared" si="1"/>
        <v>0</v>
      </c>
      <c r="U21" s="133"/>
      <c r="V21" s="134"/>
      <c r="W21" s="95">
        <f>'①【事前】日程表 (様式)'!J21</f>
        <v>0</v>
      </c>
    </row>
    <row r="22" spans="1:23" ht="22.5" customHeight="1">
      <c r="A22" s="87"/>
      <c r="B22" s="88"/>
      <c r="C22" s="88"/>
      <c r="D22" s="88"/>
      <c r="E22" s="88"/>
      <c r="F22" s="87"/>
      <c r="G22" s="87"/>
      <c r="H22" s="87"/>
      <c r="I22" s="87"/>
      <c r="J22" s="87"/>
      <c r="K22" s="87"/>
      <c r="L22" s="87"/>
      <c r="M22" s="87"/>
      <c r="N22" s="136" t="s">
        <v>25</v>
      </c>
      <c r="O22" s="136"/>
      <c r="P22" s="136"/>
      <c r="Q22" s="137">
        <f>SUM(Q7:S21)</f>
        <v>0</v>
      </c>
      <c r="R22" s="137"/>
      <c r="S22" s="137"/>
      <c r="T22" s="137">
        <f>SUM(T7:V21)</f>
        <v>0</v>
      </c>
      <c r="U22" s="137"/>
      <c r="V22" s="137"/>
    </row>
  </sheetData>
  <mergeCells count="87">
    <mergeCell ref="Q21:S21"/>
    <mergeCell ref="T21:V21"/>
    <mergeCell ref="N22:P22"/>
    <mergeCell ref="Q22:S22"/>
    <mergeCell ref="T22:V22"/>
    <mergeCell ref="Q20:S20"/>
    <mergeCell ref="T20:V20"/>
    <mergeCell ref="B19:E19"/>
    <mergeCell ref="F19:L19"/>
    <mergeCell ref="N19:P19"/>
    <mergeCell ref="Q19:S19"/>
    <mergeCell ref="T19:V19"/>
    <mergeCell ref="B21:E21"/>
    <mergeCell ref="F21:L21"/>
    <mergeCell ref="N21:P21"/>
    <mergeCell ref="B17:E17"/>
    <mergeCell ref="F17:L17"/>
    <mergeCell ref="N17:P17"/>
    <mergeCell ref="B20:E20"/>
    <mergeCell ref="F20:L20"/>
    <mergeCell ref="N20:P20"/>
    <mergeCell ref="Q17:S17"/>
    <mergeCell ref="T17:V17"/>
    <mergeCell ref="B18:E18"/>
    <mergeCell ref="F18:L18"/>
    <mergeCell ref="N18:P18"/>
    <mergeCell ref="Q18:S18"/>
    <mergeCell ref="T18:V18"/>
    <mergeCell ref="B15:E15"/>
    <mergeCell ref="F15:L15"/>
    <mergeCell ref="N15:P15"/>
    <mergeCell ref="Q15:S15"/>
    <mergeCell ref="T15:V15"/>
    <mergeCell ref="B16:E16"/>
    <mergeCell ref="F16:L16"/>
    <mergeCell ref="N16:P16"/>
    <mergeCell ref="Q16:S16"/>
    <mergeCell ref="T16:V16"/>
    <mergeCell ref="B13:E13"/>
    <mergeCell ref="F13:L13"/>
    <mergeCell ref="N13:P13"/>
    <mergeCell ref="Q13:S13"/>
    <mergeCell ref="T13:V13"/>
    <mergeCell ref="B14:E14"/>
    <mergeCell ref="F14:L14"/>
    <mergeCell ref="N14:P14"/>
    <mergeCell ref="Q14:S14"/>
    <mergeCell ref="T14:V14"/>
    <mergeCell ref="B11:E11"/>
    <mergeCell ref="F11:L11"/>
    <mergeCell ref="N11:P11"/>
    <mergeCell ref="Q11:S11"/>
    <mergeCell ref="T11:V11"/>
    <mergeCell ref="B12:E12"/>
    <mergeCell ref="F12:L12"/>
    <mergeCell ref="N12:P12"/>
    <mergeCell ref="Q12:S12"/>
    <mergeCell ref="T12:V12"/>
    <mergeCell ref="B9:E9"/>
    <mergeCell ref="F9:L9"/>
    <mergeCell ref="N9:P9"/>
    <mergeCell ref="Q9:S9"/>
    <mergeCell ref="T9:V9"/>
    <mergeCell ref="B10:E10"/>
    <mergeCell ref="F10:L10"/>
    <mergeCell ref="N10:P10"/>
    <mergeCell ref="Q10:S10"/>
    <mergeCell ref="T10:V10"/>
    <mergeCell ref="B7:E7"/>
    <mergeCell ref="F7:L7"/>
    <mergeCell ref="N7:P7"/>
    <mergeCell ref="Q7:S7"/>
    <mergeCell ref="T7:V7"/>
    <mergeCell ref="B8:E8"/>
    <mergeCell ref="F8:L8"/>
    <mergeCell ref="N8:P8"/>
    <mergeCell ref="Q8:S8"/>
    <mergeCell ref="T8:V8"/>
    <mergeCell ref="A1:V2"/>
    <mergeCell ref="J4:K4"/>
    <mergeCell ref="L4:Q4"/>
    <mergeCell ref="S4:V4"/>
    <mergeCell ref="B6:E6"/>
    <mergeCell ref="F6:L6"/>
    <mergeCell ref="N6:P6"/>
    <mergeCell ref="Q6:S6"/>
    <mergeCell ref="T6:V6"/>
  </mergeCells>
  <phoneticPr fontId="2"/>
  <dataValidations count="1">
    <dataValidation type="list" allowBlank="1" showInputMessage="1" showErrorMessage="1" sqref="M7:M21" xr:uid="{E46E83F6-6939-4F29-A52D-068A8941EB8B}">
      <formula1>$Y$5:$Y$10</formula1>
    </dataValidation>
  </dataValidations>
  <printOptions horizontalCentered="1"/>
  <pageMargins left="0.59055118110236227" right="0.19685039370078741" top="0.59055118110236227" bottom="0.59055118110236227" header="0.51181102362204722" footer="0.31496062992125984"/>
  <pageSetup paperSize="9" scale="85" orientation="portrait" r:id="rId1"/>
  <headerFooter alignWithMargins="0"/>
  <ignoredErrors>
    <ignoredError sqref="F7:L20 F21" unlockedFormula="1"/>
  </ignoredError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A1:AU51"/>
  <sheetViews>
    <sheetView view="pageBreakPreview" zoomScaleNormal="100" zoomScaleSheetLayoutView="100" workbookViewId="0">
      <selection activeCell="A2" sqref="A2:V2"/>
    </sheetView>
  </sheetViews>
  <sheetFormatPr defaultColWidth="9.125" defaultRowHeight="18" customHeight="1"/>
  <cols>
    <col min="1" max="4" width="5.625" style="1" customWidth="1"/>
    <col min="5" max="5" width="4.625" style="1" customWidth="1"/>
    <col min="6" max="8" width="5.625" style="1" customWidth="1"/>
    <col min="9" max="9" width="4.75" style="1" customWidth="1"/>
    <col min="10" max="10" width="5.625" style="1" customWidth="1"/>
    <col min="11" max="11" width="6" style="1" customWidth="1"/>
    <col min="12" max="16" width="5.625" style="1" customWidth="1"/>
    <col min="17" max="17" width="9" style="1" customWidth="1"/>
    <col min="18" max="23" width="5.625" style="1" customWidth="1"/>
    <col min="24" max="24" width="14.375" style="1" customWidth="1"/>
    <col min="25" max="25" width="5.625" style="1" customWidth="1"/>
    <col min="26" max="26" width="24" style="1" customWidth="1"/>
    <col min="27" max="16384" width="9.125" style="1"/>
  </cols>
  <sheetData>
    <row r="1" spans="1:26" ht="13.5" customHeight="1">
      <c r="A1" s="18"/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208" t="s">
        <v>108</v>
      </c>
      <c r="R1" s="208"/>
      <c r="S1" s="208"/>
      <c r="T1" s="208"/>
      <c r="U1" s="208"/>
      <c r="V1" s="208"/>
    </row>
    <row r="2" spans="1:26" ht="23.25" customHeight="1">
      <c r="A2" s="204" t="s">
        <v>93</v>
      </c>
      <c r="B2" s="204"/>
      <c r="C2" s="204"/>
      <c r="D2" s="204"/>
      <c r="E2" s="204"/>
      <c r="F2" s="204"/>
      <c r="G2" s="204"/>
      <c r="H2" s="204"/>
      <c r="I2" s="204"/>
      <c r="J2" s="204"/>
      <c r="K2" s="204"/>
      <c r="L2" s="204"/>
      <c r="M2" s="204"/>
      <c r="N2" s="204"/>
      <c r="O2" s="204"/>
      <c r="P2" s="204"/>
      <c r="Q2" s="204"/>
      <c r="R2" s="204"/>
      <c r="S2" s="204"/>
      <c r="T2" s="204"/>
      <c r="U2" s="204"/>
      <c r="V2" s="204"/>
    </row>
    <row r="3" spans="1:26" ht="15" customHeight="1">
      <c r="A3" s="18" t="s">
        <v>26</v>
      </c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</row>
    <row r="4" spans="1:26" ht="18" customHeight="1">
      <c r="A4" s="18" t="s">
        <v>27</v>
      </c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</row>
    <row r="5" spans="1:26" ht="18" customHeight="1">
      <c r="A5" s="218" t="s">
        <v>28</v>
      </c>
      <c r="B5" s="218"/>
      <c r="C5" s="218"/>
      <c r="D5" s="218"/>
      <c r="E5" s="218"/>
      <c r="F5" s="218"/>
      <c r="G5" s="218"/>
      <c r="H5" s="218"/>
      <c r="I5" s="218" t="s">
        <v>29</v>
      </c>
      <c r="J5" s="218"/>
      <c r="K5" s="218"/>
      <c r="L5" s="218"/>
      <c r="M5" s="218"/>
      <c r="N5" s="218" t="s">
        <v>30</v>
      </c>
      <c r="O5" s="218"/>
      <c r="P5" s="218"/>
      <c r="Q5" s="218"/>
      <c r="R5" s="218"/>
      <c r="S5" s="218"/>
      <c r="T5" s="218"/>
      <c r="U5" s="218"/>
      <c r="V5" s="218"/>
    </row>
    <row r="6" spans="1:26" ht="17.25" customHeight="1">
      <c r="A6" s="265" t="str" cm="1">
        <f t="array" ref="A6">IF('②日程及び旅費地域区分（様式）'!L4:L4="","",'②日程及び旅費地域区分（様式）'!L4:L4)</f>
        <v/>
      </c>
      <c r="B6" s="266"/>
      <c r="C6" s="266"/>
      <c r="D6" s="266"/>
      <c r="E6" s="266"/>
      <c r="F6" s="266"/>
      <c r="G6" s="266"/>
      <c r="H6" s="267"/>
      <c r="I6" s="271"/>
      <c r="J6" s="272"/>
      <c r="K6" s="272"/>
      <c r="L6" s="272"/>
      <c r="M6" s="273"/>
      <c r="N6" s="277" t="str" cm="1">
        <f t="array" ref="N6">IF('②日程及び旅費地域区分（様式）'!S4:S4="","",'②日程及び旅費地域区分（様式）'!S4:S4)</f>
        <v/>
      </c>
      <c r="O6" s="278"/>
      <c r="P6" s="278"/>
      <c r="Q6" s="278"/>
      <c r="R6" s="278"/>
      <c r="S6" s="278"/>
      <c r="T6" s="278"/>
      <c r="U6" s="278"/>
      <c r="V6" s="279"/>
    </row>
    <row r="7" spans="1:26" ht="17.25" customHeight="1">
      <c r="A7" s="268"/>
      <c r="B7" s="269"/>
      <c r="C7" s="269"/>
      <c r="D7" s="269"/>
      <c r="E7" s="269"/>
      <c r="F7" s="269"/>
      <c r="G7" s="269"/>
      <c r="H7" s="270"/>
      <c r="I7" s="274"/>
      <c r="J7" s="275"/>
      <c r="K7" s="275"/>
      <c r="L7" s="275"/>
      <c r="M7" s="276"/>
      <c r="N7" s="280"/>
      <c r="O7" s="281"/>
      <c r="P7" s="281"/>
      <c r="Q7" s="281"/>
      <c r="R7" s="281"/>
      <c r="S7" s="281"/>
      <c r="T7" s="281"/>
      <c r="U7" s="281"/>
      <c r="V7" s="282"/>
    </row>
    <row r="8" spans="1:26" ht="11.25" customHeight="1">
      <c r="A8" s="21"/>
      <c r="B8" s="21"/>
      <c r="C8" s="21"/>
      <c r="D8" s="21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/>
    </row>
    <row r="9" spans="1:26" ht="18" customHeight="1">
      <c r="A9" s="183" t="s">
        <v>31</v>
      </c>
      <c r="B9" s="346"/>
      <c r="C9" s="346"/>
      <c r="D9" s="347"/>
      <c r="E9" s="219"/>
      <c r="F9" s="220"/>
      <c r="G9" s="220"/>
      <c r="H9" s="23" t="s">
        <v>32</v>
      </c>
      <c r="I9" s="24"/>
      <c r="J9" s="23" t="s">
        <v>33</v>
      </c>
      <c r="K9" s="24"/>
      <c r="L9" s="23" t="s">
        <v>34</v>
      </c>
      <c r="M9" s="23"/>
      <c r="N9" s="23"/>
      <c r="O9" s="23"/>
      <c r="P9" s="23"/>
      <c r="Q9" s="23"/>
      <c r="R9" s="23"/>
      <c r="S9" s="23"/>
      <c r="T9" s="23"/>
      <c r="U9" s="23"/>
      <c r="V9" s="25"/>
    </row>
    <row r="10" spans="1:26" ht="18" customHeight="1">
      <c r="A10" s="363"/>
      <c r="B10" s="364"/>
      <c r="C10" s="364"/>
      <c r="D10" s="365"/>
      <c r="E10" s="221"/>
      <c r="F10" s="222"/>
      <c r="G10" s="222"/>
      <c r="H10" s="26" t="s">
        <v>32</v>
      </c>
      <c r="I10" s="27"/>
      <c r="J10" s="26" t="s">
        <v>33</v>
      </c>
      <c r="K10" s="27"/>
      <c r="L10" s="26" t="s">
        <v>35</v>
      </c>
      <c r="M10" s="26"/>
      <c r="N10" s="372" t="str">
        <f>IF(G9="","",(DATE(G10,I10,K10)+1)-(DATE(G9,I9,K9)))</f>
        <v/>
      </c>
      <c r="O10" s="372"/>
      <c r="P10" s="26"/>
      <c r="Q10" s="373" t="s">
        <v>36</v>
      </c>
      <c r="R10" s="373"/>
      <c r="S10" s="27"/>
      <c r="T10" s="26" t="s">
        <v>37</v>
      </c>
      <c r="U10" s="26"/>
      <c r="V10" s="28"/>
    </row>
    <row r="11" spans="1:26" ht="17.25" customHeight="1">
      <c r="A11" s="283" t="s">
        <v>38</v>
      </c>
      <c r="B11" s="284"/>
      <c r="C11" s="284"/>
      <c r="D11" s="284"/>
      <c r="E11" s="223"/>
      <c r="F11" s="224"/>
      <c r="G11" s="224"/>
      <c r="H11" s="224"/>
      <c r="I11" s="224"/>
      <c r="J11" s="224"/>
      <c r="K11" s="224"/>
      <c r="L11" s="224"/>
      <c r="M11" s="224"/>
      <c r="N11" s="224"/>
      <c r="O11" s="224"/>
      <c r="P11" s="224"/>
      <c r="Q11" s="224"/>
      <c r="R11" s="224"/>
      <c r="S11" s="224"/>
      <c r="T11" s="224"/>
      <c r="U11" s="224"/>
      <c r="V11" s="225"/>
    </row>
    <row r="12" spans="1:26" ht="17.25" customHeight="1">
      <c r="A12" s="286"/>
      <c r="B12" s="287"/>
      <c r="C12" s="287"/>
      <c r="D12" s="287"/>
      <c r="E12" s="226"/>
      <c r="F12" s="227"/>
      <c r="G12" s="227"/>
      <c r="H12" s="227"/>
      <c r="I12" s="227"/>
      <c r="J12" s="227"/>
      <c r="K12" s="227"/>
      <c r="L12" s="227"/>
      <c r="M12" s="227"/>
      <c r="N12" s="227"/>
      <c r="O12" s="227"/>
      <c r="P12" s="227"/>
      <c r="Q12" s="227"/>
      <c r="R12" s="227"/>
      <c r="S12" s="227"/>
      <c r="T12" s="227"/>
      <c r="U12" s="227"/>
      <c r="V12" s="228"/>
    </row>
    <row r="13" spans="1:26" ht="42.75" customHeight="1">
      <c r="A13" s="183" t="s">
        <v>94</v>
      </c>
      <c r="B13" s="184"/>
      <c r="C13" s="184"/>
      <c r="D13" s="185"/>
      <c r="E13" s="29" t="s">
        <v>39</v>
      </c>
      <c r="F13" s="229">
        <f>R13</f>
        <v>0</v>
      </c>
      <c r="G13" s="230"/>
      <c r="H13" s="231"/>
      <c r="I13" s="240" t="s">
        <v>40</v>
      </c>
      <c r="J13" s="235" t="s">
        <v>95</v>
      </c>
      <c r="K13" s="235"/>
      <c r="L13" s="235"/>
      <c r="M13" s="235"/>
      <c r="N13" s="235"/>
      <c r="O13" s="235"/>
      <c r="P13" s="235"/>
      <c r="Q13" s="236"/>
      <c r="R13" s="243"/>
      <c r="S13" s="243"/>
      <c r="T13" s="243"/>
      <c r="U13" s="243"/>
      <c r="V13" s="244"/>
    </row>
    <row r="14" spans="1:26" ht="42.75" customHeight="1">
      <c r="A14" s="186"/>
      <c r="B14" s="187"/>
      <c r="C14" s="187"/>
      <c r="D14" s="188"/>
      <c r="E14" s="29" t="s">
        <v>41</v>
      </c>
      <c r="F14" s="232">
        <f>R14</f>
        <v>0</v>
      </c>
      <c r="G14" s="233"/>
      <c r="H14" s="234"/>
      <c r="I14" s="241"/>
      <c r="J14" s="235" t="s">
        <v>96</v>
      </c>
      <c r="K14" s="235"/>
      <c r="L14" s="235"/>
      <c r="M14" s="235"/>
      <c r="N14" s="235"/>
      <c r="O14" s="235"/>
      <c r="P14" s="235"/>
      <c r="Q14" s="236"/>
      <c r="R14" s="242"/>
      <c r="S14" s="243"/>
      <c r="T14" s="243"/>
      <c r="U14" s="243"/>
      <c r="V14" s="244"/>
    </row>
    <row r="15" spans="1:26" ht="35.1" customHeight="1">
      <c r="A15" s="186"/>
      <c r="B15" s="187"/>
      <c r="C15" s="187"/>
      <c r="D15" s="188"/>
      <c r="E15" s="29" t="s">
        <v>39</v>
      </c>
      <c r="F15" s="232">
        <f>R15</f>
        <v>0</v>
      </c>
      <c r="G15" s="233"/>
      <c r="H15" s="234"/>
      <c r="I15" s="30" t="s">
        <v>42</v>
      </c>
      <c r="J15" s="237" t="s">
        <v>97</v>
      </c>
      <c r="K15" s="238"/>
      <c r="L15" s="238"/>
      <c r="M15" s="238"/>
      <c r="N15" s="238"/>
      <c r="O15" s="238"/>
      <c r="P15" s="238"/>
      <c r="Q15" s="239"/>
      <c r="R15" s="246"/>
      <c r="S15" s="247"/>
      <c r="T15" s="247"/>
      <c r="U15" s="247"/>
      <c r="V15" s="248"/>
      <c r="Z15" s="2"/>
    </row>
    <row r="16" spans="1:26" ht="18" customHeight="1">
      <c r="A16" s="186"/>
      <c r="B16" s="187"/>
      <c r="C16" s="187"/>
      <c r="D16" s="188"/>
      <c r="E16" s="369" t="s">
        <v>41</v>
      </c>
      <c r="F16" s="249">
        <f>R21</f>
        <v>0</v>
      </c>
      <c r="G16" s="249"/>
      <c r="H16" s="250"/>
      <c r="I16" s="240" t="s">
        <v>43</v>
      </c>
      <c r="J16" s="255" t="s">
        <v>98</v>
      </c>
      <c r="K16" s="255"/>
      <c r="L16" s="255"/>
      <c r="M16" s="255"/>
      <c r="N16" s="255"/>
      <c r="O16" s="255"/>
      <c r="P16" s="255"/>
      <c r="Q16" s="255"/>
      <c r="R16" s="255"/>
      <c r="S16" s="255"/>
      <c r="T16" s="255"/>
      <c r="U16" s="255"/>
      <c r="V16" s="256"/>
    </row>
    <row r="17" spans="1:22" ht="18" customHeight="1">
      <c r="A17" s="186"/>
      <c r="B17" s="187"/>
      <c r="C17" s="187"/>
      <c r="D17" s="188"/>
      <c r="E17" s="370"/>
      <c r="F17" s="251"/>
      <c r="G17" s="251"/>
      <c r="H17" s="252"/>
      <c r="I17" s="366"/>
      <c r="J17" s="31" t="s">
        <v>44</v>
      </c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3"/>
    </row>
    <row r="18" spans="1:22" ht="11.1" customHeight="1">
      <c r="A18" s="186"/>
      <c r="B18" s="187"/>
      <c r="C18" s="187"/>
      <c r="D18" s="188"/>
      <c r="E18" s="370"/>
      <c r="F18" s="251"/>
      <c r="G18" s="251"/>
      <c r="H18" s="252"/>
      <c r="I18" s="366"/>
      <c r="J18" s="34"/>
      <c r="K18" s="34"/>
      <c r="L18" s="245"/>
      <c r="M18" s="245"/>
      <c r="N18" s="245"/>
      <c r="O18" s="34"/>
      <c r="P18" s="34"/>
      <c r="Q18" s="245"/>
      <c r="R18" s="245"/>
      <c r="S18" s="245"/>
      <c r="T18" s="34"/>
      <c r="U18" s="34"/>
      <c r="V18" s="35"/>
    </row>
    <row r="19" spans="1:22" ht="18" customHeight="1">
      <c r="A19" s="186"/>
      <c r="B19" s="187"/>
      <c r="C19" s="187"/>
      <c r="D19" s="188"/>
      <c r="E19" s="370"/>
      <c r="F19" s="251"/>
      <c r="G19" s="251"/>
      <c r="H19" s="252"/>
      <c r="I19" s="366"/>
      <c r="J19" s="36" t="s">
        <v>45</v>
      </c>
      <c r="K19" s="22"/>
      <c r="L19" s="258"/>
      <c r="M19" s="259"/>
      <c r="N19" s="260"/>
      <c r="O19" s="367"/>
      <c r="P19" s="368"/>
      <c r="Q19" s="258"/>
      <c r="R19" s="259"/>
      <c r="S19" s="260"/>
      <c r="T19" s="37"/>
      <c r="U19" s="261"/>
      <c r="V19" s="262"/>
    </row>
    <row r="20" spans="1:22" ht="18" customHeight="1">
      <c r="A20" s="186"/>
      <c r="B20" s="187"/>
      <c r="C20" s="187"/>
      <c r="D20" s="188"/>
      <c r="E20" s="370"/>
      <c r="F20" s="251"/>
      <c r="G20" s="251"/>
      <c r="H20" s="252"/>
      <c r="I20" s="366"/>
      <c r="J20" s="36" t="s">
        <v>47</v>
      </c>
      <c r="K20" s="22"/>
      <c r="L20" s="258"/>
      <c r="M20" s="259"/>
      <c r="N20" s="260"/>
      <c r="O20" s="367"/>
      <c r="P20" s="368"/>
      <c r="Q20" s="258"/>
      <c r="R20" s="259"/>
      <c r="S20" s="260"/>
      <c r="T20" s="37"/>
      <c r="U20" s="263"/>
      <c r="V20" s="264"/>
    </row>
    <row r="21" spans="1:22" ht="18" customHeight="1">
      <c r="A21" s="189"/>
      <c r="B21" s="190"/>
      <c r="C21" s="190"/>
      <c r="D21" s="191"/>
      <c r="E21" s="371"/>
      <c r="F21" s="253"/>
      <c r="G21" s="253"/>
      <c r="H21" s="254"/>
      <c r="I21" s="241"/>
      <c r="J21" s="20"/>
      <c r="K21" s="20"/>
      <c r="L21" s="20"/>
      <c r="M21" s="38"/>
      <c r="N21" s="20"/>
      <c r="O21" s="20"/>
      <c r="P21" s="20"/>
      <c r="Q21" s="39" t="s">
        <v>48</v>
      </c>
      <c r="R21" s="257">
        <f>U19+U20</f>
        <v>0</v>
      </c>
      <c r="S21" s="257"/>
      <c r="T21" s="38"/>
      <c r="U21" s="40"/>
      <c r="V21" s="41"/>
    </row>
    <row r="22" spans="1:22" ht="18" customHeight="1">
      <c r="A22" s="215" t="s">
        <v>49</v>
      </c>
      <c r="B22" s="184"/>
      <c r="C22" s="184"/>
      <c r="D22" s="185"/>
      <c r="E22" s="152" t="s">
        <v>39</v>
      </c>
      <c r="F22" s="351">
        <f>SUM(R22:T25)</f>
        <v>0</v>
      </c>
      <c r="G22" s="352"/>
      <c r="H22" s="353"/>
      <c r="I22" s="42" t="s">
        <v>50</v>
      </c>
      <c r="J22" s="216" t="s">
        <v>51</v>
      </c>
      <c r="K22" s="216"/>
      <c r="L22" s="217">
        <v>3300</v>
      </c>
      <c r="M22" s="217"/>
      <c r="N22" s="217"/>
      <c r="O22" s="43" t="s">
        <v>52</v>
      </c>
      <c r="P22" s="44">
        <f>COUNTIF('②日程及び旅費地域区分（様式）'!M:M, "指定都市")</f>
        <v>0</v>
      </c>
      <c r="Q22" s="23" t="s">
        <v>53</v>
      </c>
      <c r="R22" s="217" t="str">
        <f t="shared" ref="R22:R31" si="0">IF(P22=0,"",L22*P22)</f>
        <v/>
      </c>
      <c r="S22" s="217"/>
      <c r="T22" s="217"/>
      <c r="U22" s="23"/>
      <c r="V22" s="25"/>
    </row>
    <row r="23" spans="1:22" ht="18" customHeight="1">
      <c r="A23" s="186"/>
      <c r="B23" s="187"/>
      <c r="C23" s="187"/>
      <c r="D23" s="188"/>
      <c r="E23" s="153"/>
      <c r="F23" s="354"/>
      <c r="G23" s="355"/>
      <c r="H23" s="356"/>
      <c r="I23" s="45" t="s">
        <v>50</v>
      </c>
      <c r="J23" s="208" t="s">
        <v>21</v>
      </c>
      <c r="K23" s="208"/>
      <c r="L23" s="207">
        <v>2800</v>
      </c>
      <c r="M23" s="207"/>
      <c r="N23" s="207"/>
      <c r="O23" s="19" t="s">
        <v>52</v>
      </c>
      <c r="P23" s="46">
        <f>COUNTIF('②日程及び旅費地域区分（様式）'!M:M, "甲")</f>
        <v>0</v>
      </c>
      <c r="Q23" s="18" t="s">
        <v>53</v>
      </c>
      <c r="R23" s="207" t="str">
        <f t="shared" si="0"/>
        <v/>
      </c>
      <c r="S23" s="207"/>
      <c r="T23" s="207"/>
      <c r="U23" s="18"/>
      <c r="V23" s="47"/>
    </row>
    <row r="24" spans="1:22" ht="18" customHeight="1">
      <c r="A24" s="186"/>
      <c r="B24" s="187"/>
      <c r="C24" s="187"/>
      <c r="D24" s="188"/>
      <c r="E24" s="153"/>
      <c r="F24" s="354"/>
      <c r="G24" s="355"/>
      <c r="H24" s="356"/>
      <c r="I24" s="45" t="s">
        <v>50</v>
      </c>
      <c r="J24" s="208" t="s">
        <v>22</v>
      </c>
      <c r="K24" s="208"/>
      <c r="L24" s="207">
        <v>2300</v>
      </c>
      <c r="M24" s="207"/>
      <c r="N24" s="207"/>
      <c r="O24" s="19" t="s">
        <v>52</v>
      </c>
      <c r="P24" s="48">
        <f>COUNTIF('②日程及び旅費地域区分（様式）'!M:M, "乙")</f>
        <v>0</v>
      </c>
      <c r="Q24" s="18" t="s">
        <v>53</v>
      </c>
      <c r="R24" s="207" t="str">
        <f t="shared" si="0"/>
        <v/>
      </c>
      <c r="S24" s="207"/>
      <c r="T24" s="207"/>
      <c r="U24" s="18"/>
      <c r="V24" s="47"/>
    </row>
    <row r="25" spans="1:22" ht="18" customHeight="1">
      <c r="A25" s="186"/>
      <c r="B25" s="187"/>
      <c r="C25" s="187"/>
      <c r="D25" s="188"/>
      <c r="E25" s="153"/>
      <c r="F25" s="354"/>
      <c r="G25" s="355"/>
      <c r="H25" s="356"/>
      <c r="I25" s="49" t="s">
        <v>50</v>
      </c>
      <c r="J25" s="362" t="s">
        <v>23</v>
      </c>
      <c r="K25" s="362"/>
      <c r="L25" s="206">
        <v>2000</v>
      </c>
      <c r="M25" s="206"/>
      <c r="N25" s="206"/>
      <c r="O25" s="50" t="s">
        <v>52</v>
      </c>
      <c r="P25" s="51">
        <f>COUNTIF('②日程及び旅費地域区分（様式）'!M:M, "丙")</f>
        <v>0</v>
      </c>
      <c r="Q25" s="26" t="s">
        <v>53</v>
      </c>
      <c r="R25" s="206" t="str">
        <f t="shared" si="0"/>
        <v/>
      </c>
      <c r="S25" s="206"/>
      <c r="T25" s="206"/>
      <c r="U25" s="26"/>
      <c r="V25" s="28"/>
    </row>
    <row r="26" spans="1:22" ht="22.8">
      <c r="A26" s="189"/>
      <c r="B26" s="190"/>
      <c r="C26" s="190"/>
      <c r="D26" s="191"/>
      <c r="E26" s="59" t="s">
        <v>41</v>
      </c>
      <c r="F26" s="359" t="str">
        <f>R26</f>
        <v/>
      </c>
      <c r="G26" s="360"/>
      <c r="H26" s="361"/>
      <c r="I26" s="49" t="s">
        <v>50</v>
      </c>
      <c r="J26" s="362" t="s">
        <v>24</v>
      </c>
      <c r="K26" s="362"/>
      <c r="L26" s="206">
        <v>1100</v>
      </c>
      <c r="M26" s="206"/>
      <c r="N26" s="206"/>
      <c r="O26" s="50" t="s">
        <v>52</v>
      </c>
      <c r="P26" s="52">
        <f>COUNTIF('②日程及び旅費地域区分（様式）'!M:M, "国内")</f>
        <v>0</v>
      </c>
      <c r="Q26" s="26" t="s">
        <v>53</v>
      </c>
      <c r="R26" s="206" t="str">
        <f t="shared" si="0"/>
        <v/>
      </c>
      <c r="S26" s="206"/>
      <c r="T26" s="206"/>
      <c r="U26" s="26"/>
      <c r="V26" s="28"/>
    </row>
    <row r="27" spans="1:22" ht="18" customHeight="1">
      <c r="A27" s="215" t="s">
        <v>19</v>
      </c>
      <c r="B27" s="184"/>
      <c r="C27" s="184"/>
      <c r="D27" s="185"/>
      <c r="E27" s="358" t="s">
        <v>39</v>
      </c>
      <c r="F27" s="357">
        <f>SUM(R27:T30)</f>
        <v>0</v>
      </c>
      <c r="G27" s="357"/>
      <c r="H27" s="357"/>
      <c r="I27" s="42" t="s">
        <v>50</v>
      </c>
      <c r="J27" s="216" t="s">
        <v>51</v>
      </c>
      <c r="K27" s="216"/>
      <c r="L27" s="217">
        <v>27000</v>
      </c>
      <c r="M27" s="217"/>
      <c r="N27" s="217"/>
      <c r="O27" s="43" t="s">
        <v>52</v>
      </c>
      <c r="P27" s="44">
        <f>COUNTIFS('②日程及び旅費地域区分（様式）'!M:M, "指定都市", '②日程及び旅費地域区分（様式）'!T:T,"&gt;0")</f>
        <v>0</v>
      </c>
      <c r="Q27" s="23" t="s">
        <v>53</v>
      </c>
      <c r="R27" s="217" t="str">
        <f t="shared" si="0"/>
        <v/>
      </c>
      <c r="S27" s="217"/>
      <c r="T27" s="217"/>
      <c r="U27" s="23"/>
      <c r="V27" s="25"/>
    </row>
    <row r="28" spans="1:22" ht="18" customHeight="1">
      <c r="A28" s="186"/>
      <c r="B28" s="187"/>
      <c r="C28" s="187"/>
      <c r="D28" s="188"/>
      <c r="E28" s="358"/>
      <c r="F28" s="357"/>
      <c r="G28" s="357"/>
      <c r="H28" s="357"/>
      <c r="I28" s="45" t="s">
        <v>50</v>
      </c>
      <c r="J28" s="208" t="s">
        <v>21</v>
      </c>
      <c r="K28" s="208"/>
      <c r="L28" s="207">
        <v>23000</v>
      </c>
      <c r="M28" s="207"/>
      <c r="N28" s="207"/>
      <c r="O28" s="19" t="s">
        <v>52</v>
      </c>
      <c r="P28" s="53">
        <f>COUNTIFS('②日程及び旅費地域区分（様式）'!M:M, "甲", '②日程及び旅費地域区分（様式）'!T:T,"&gt;0")</f>
        <v>0</v>
      </c>
      <c r="Q28" s="18" t="s">
        <v>53</v>
      </c>
      <c r="R28" s="207" t="str">
        <f t="shared" si="0"/>
        <v/>
      </c>
      <c r="S28" s="207"/>
      <c r="T28" s="207"/>
      <c r="U28" s="18"/>
      <c r="V28" s="47"/>
    </row>
    <row r="29" spans="1:22" ht="18" customHeight="1">
      <c r="A29" s="186"/>
      <c r="B29" s="187"/>
      <c r="C29" s="187"/>
      <c r="D29" s="188"/>
      <c r="E29" s="358"/>
      <c r="F29" s="357"/>
      <c r="G29" s="357"/>
      <c r="H29" s="357"/>
      <c r="I29" s="45" t="s">
        <v>50</v>
      </c>
      <c r="J29" s="208" t="s">
        <v>22</v>
      </c>
      <c r="K29" s="208"/>
      <c r="L29" s="207">
        <v>20000</v>
      </c>
      <c r="M29" s="207"/>
      <c r="N29" s="207"/>
      <c r="O29" s="19" t="s">
        <v>52</v>
      </c>
      <c r="P29" s="53">
        <f>COUNTIFS('②日程及び旅費地域区分（様式）'!M:M, "乙", '②日程及び旅費地域区分（様式）'!T:T,"&gt;0")</f>
        <v>0</v>
      </c>
      <c r="Q29" s="18" t="s">
        <v>53</v>
      </c>
      <c r="R29" s="207" t="str">
        <f t="shared" si="0"/>
        <v/>
      </c>
      <c r="S29" s="207"/>
      <c r="T29" s="207"/>
      <c r="U29" s="18"/>
      <c r="V29" s="47"/>
    </row>
    <row r="30" spans="1:22" ht="18" customHeight="1">
      <c r="A30" s="186"/>
      <c r="B30" s="187"/>
      <c r="C30" s="187"/>
      <c r="D30" s="188"/>
      <c r="E30" s="358"/>
      <c r="F30" s="357"/>
      <c r="G30" s="357"/>
      <c r="H30" s="357"/>
      <c r="I30" s="49" t="s">
        <v>50</v>
      </c>
      <c r="J30" s="362" t="s">
        <v>23</v>
      </c>
      <c r="K30" s="362"/>
      <c r="L30" s="206">
        <v>18000</v>
      </c>
      <c r="M30" s="206"/>
      <c r="N30" s="206"/>
      <c r="O30" s="50" t="s">
        <v>52</v>
      </c>
      <c r="P30" s="54">
        <f>COUNTIFS('②日程及び旅費地域区分（様式）'!M:M, "丙", '②日程及び旅費地域区分（様式）'!T:T,"&gt;0")</f>
        <v>0</v>
      </c>
      <c r="Q30" s="26" t="s">
        <v>53</v>
      </c>
      <c r="R30" s="206" t="str">
        <f t="shared" si="0"/>
        <v/>
      </c>
      <c r="S30" s="206"/>
      <c r="T30" s="206"/>
      <c r="U30" s="26"/>
      <c r="V30" s="28"/>
    </row>
    <row r="31" spans="1:22" ht="22.8">
      <c r="A31" s="189"/>
      <c r="B31" s="190"/>
      <c r="C31" s="190"/>
      <c r="D31" s="191"/>
      <c r="E31" s="60" t="s">
        <v>41</v>
      </c>
      <c r="F31" s="357" t="str">
        <f>R31</f>
        <v/>
      </c>
      <c r="G31" s="357"/>
      <c r="H31" s="357"/>
      <c r="I31" s="49" t="s">
        <v>50</v>
      </c>
      <c r="J31" s="362" t="s">
        <v>24</v>
      </c>
      <c r="K31" s="362"/>
      <c r="L31" s="206">
        <v>13000</v>
      </c>
      <c r="M31" s="206"/>
      <c r="N31" s="206"/>
      <c r="O31" s="50" t="s">
        <v>52</v>
      </c>
      <c r="P31" s="54">
        <f>COUNTIFS('②日程及び旅費地域区分（様式）'!M:M, "国内", '②日程及び旅費地域区分（様式）'!T:T,"&gt;0")</f>
        <v>0</v>
      </c>
      <c r="Q31" s="26" t="s">
        <v>53</v>
      </c>
      <c r="R31" s="206" t="str">
        <f t="shared" si="0"/>
        <v/>
      </c>
      <c r="S31" s="206"/>
      <c r="T31" s="206"/>
      <c r="U31" s="26"/>
      <c r="V31" s="28"/>
    </row>
    <row r="32" spans="1:22" ht="19.5" customHeight="1">
      <c r="A32" s="183" t="s">
        <v>99</v>
      </c>
      <c r="B32" s="184"/>
      <c r="C32" s="184"/>
      <c r="D32" s="185"/>
      <c r="E32" s="339" t="s">
        <v>39</v>
      </c>
      <c r="F32" s="338">
        <f>SUM(I35:N35,O35)</f>
        <v>0</v>
      </c>
      <c r="G32" s="338"/>
      <c r="H32" s="338"/>
      <c r="I32" s="328" t="s">
        <v>100</v>
      </c>
      <c r="J32" s="329"/>
      <c r="K32" s="330"/>
      <c r="L32" s="328" t="s">
        <v>101</v>
      </c>
      <c r="M32" s="329"/>
      <c r="N32" s="329"/>
      <c r="O32" s="140" t="s">
        <v>80</v>
      </c>
      <c r="P32" s="141"/>
      <c r="Q32" s="141"/>
      <c r="R32" s="142"/>
      <c r="S32" s="140" t="s">
        <v>81</v>
      </c>
      <c r="T32" s="141"/>
      <c r="U32" s="141"/>
      <c r="V32" s="142"/>
    </row>
    <row r="33" spans="1:47" ht="15.75" customHeight="1">
      <c r="A33" s="186"/>
      <c r="B33" s="187"/>
      <c r="C33" s="187"/>
      <c r="D33" s="188"/>
      <c r="E33" s="339"/>
      <c r="F33" s="338"/>
      <c r="G33" s="338"/>
      <c r="H33" s="338"/>
      <c r="I33" s="331"/>
      <c r="J33" s="332"/>
      <c r="K33" s="333"/>
      <c r="L33" s="331"/>
      <c r="M33" s="332"/>
      <c r="N33" s="332"/>
      <c r="O33" s="209" t="s">
        <v>84</v>
      </c>
      <c r="P33" s="210"/>
      <c r="Q33" s="210"/>
      <c r="R33" s="211"/>
      <c r="S33" s="212" t="s">
        <v>85</v>
      </c>
      <c r="T33" s="213"/>
      <c r="U33" s="213"/>
      <c r="V33" s="214"/>
      <c r="X33" s="205"/>
      <c r="Y33" s="205"/>
      <c r="Z33" s="205"/>
      <c r="AA33" s="205"/>
      <c r="AB33" s="205"/>
      <c r="AC33" s="138"/>
      <c r="AD33" s="138"/>
      <c r="AE33" s="138"/>
    </row>
    <row r="34" spans="1:47" ht="12" customHeight="1">
      <c r="A34" s="186"/>
      <c r="B34" s="187"/>
      <c r="C34" s="187"/>
      <c r="D34" s="188"/>
      <c r="E34" s="339"/>
      <c r="F34" s="338"/>
      <c r="G34" s="338"/>
      <c r="H34" s="338"/>
      <c r="I34" s="334"/>
      <c r="J34" s="335"/>
      <c r="K34" s="336"/>
      <c r="L34" s="334"/>
      <c r="M34" s="335"/>
      <c r="N34" s="335"/>
      <c r="O34" s="304" t="s">
        <v>71</v>
      </c>
      <c r="P34" s="305"/>
      <c r="Q34" s="305"/>
      <c r="R34" s="306"/>
      <c r="S34" s="304" t="s">
        <v>79</v>
      </c>
      <c r="T34" s="305"/>
      <c r="U34" s="305"/>
      <c r="V34" s="306"/>
      <c r="X34" s="205"/>
      <c r="Y34" s="205"/>
      <c r="Z34" s="205"/>
      <c r="AA34" s="205"/>
      <c r="AB34" s="205"/>
      <c r="AC34" s="138"/>
      <c r="AD34" s="138"/>
      <c r="AE34" s="138"/>
    </row>
    <row r="35" spans="1:47" ht="33.6" customHeight="1">
      <c r="A35" s="189"/>
      <c r="B35" s="190"/>
      <c r="C35" s="190"/>
      <c r="D35" s="191"/>
      <c r="E35" s="56" t="s">
        <v>41</v>
      </c>
      <c r="F35" s="338">
        <f>S35</f>
        <v>0</v>
      </c>
      <c r="G35" s="338"/>
      <c r="H35" s="338"/>
      <c r="I35" s="337"/>
      <c r="J35" s="337"/>
      <c r="K35" s="337"/>
      <c r="L35" s="340">
        <f>ROUNDDOWN((F22+F27)*0.01,0)</f>
        <v>0</v>
      </c>
      <c r="M35" s="341"/>
      <c r="N35" s="342"/>
      <c r="O35" s="139"/>
      <c r="P35" s="139"/>
      <c r="Q35" s="139"/>
      <c r="R35" s="139"/>
      <c r="S35" s="307"/>
      <c r="T35" s="308"/>
      <c r="U35" s="308"/>
      <c r="V35" s="309"/>
      <c r="X35" s="205"/>
      <c r="Y35" s="205"/>
      <c r="Z35" s="205"/>
      <c r="AA35" s="205"/>
      <c r="AB35" s="205"/>
      <c r="AC35" s="138"/>
      <c r="AD35" s="138"/>
      <c r="AE35" s="138"/>
    </row>
    <row r="36" spans="1:47" ht="28.35" customHeight="1">
      <c r="A36" s="183" t="s">
        <v>54</v>
      </c>
      <c r="B36" s="346"/>
      <c r="C36" s="346"/>
      <c r="D36" s="347"/>
      <c r="E36" s="57" t="s">
        <v>39</v>
      </c>
      <c r="F36" s="232">
        <f>SUM(F13+F15+F22+F27+F32)</f>
        <v>0</v>
      </c>
      <c r="G36" s="233"/>
      <c r="H36" s="233"/>
      <c r="I36" s="233"/>
      <c r="J36" s="233"/>
      <c r="K36" s="233"/>
      <c r="L36" s="233"/>
      <c r="M36" s="233"/>
      <c r="N36" s="234"/>
      <c r="O36" s="298" t="s">
        <v>55</v>
      </c>
      <c r="P36" s="299"/>
      <c r="Q36" s="300"/>
      <c r="R36" s="143">
        <f>SUM(F36+F37)</f>
        <v>0</v>
      </c>
      <c r="S36" s="144"/>
      <c r="T36" s="144"/>
      <c r="U36" s="144"/>
      <c r="V36" s="145"/>
      <c r="X36" s="4"/>
      <c r="AC36" s="138"/>
      <c r="AD36" s="138"/>
      <c r="AE36" s="138"/>
    </row>
    <row r="37" spans="1:47" ht="27.6" customHeight="1">
      <c r="A37" s="348"/>
      <c r="B37" s="349"/>
      <c r="C37" s="349"/>
      <c r="D37" s="350"/>
      <c r="E37" s="58" t="s">
        <v>41</v>
      </c>
      <c r="F37" s="295">
        <f>SUM(F14,F16,F26,F31,F35)</f>
        <v>0</v>
      </c>
      <c r="G37" s="296"/>
      <c r="H37" s="296"/>
      <c r="I37" s="296"/>
      <c r="J37" s="296"/>
      <c r="K37" s="296"/>
      <c r="L37" s="296"/>
      <c r="M37" s="296"/>
      <c r="N37" s="297"/>
      <c r="O37" s="301"/>
      <c r="P37" s="302"/>
      <c r="Q37" s="303"/>
      <c r="R37" s="146"/>
      <c r="S37" s="147"/>
      <c r="T37" s="147"/>
      <c r="U37" s="147"/>
      <c r="V37" s="148"/>
      <c r="AC37" s="138"/>
      <c r="AD37" s="138"/>
      <c r="AE37" s="138"/>
    </row>
    <row r="38" spans="1:47" ht="25.5" customHeight="1">
      <c r="A38" s="183" t="s">
        <v>73</v>
      </c>
      <c r="B38" s="346"/>
      <c r="C38" s="346"/>
      <c r="D38" s="347"/>
      <c r="E38" s="56" t="s">
        <v>39</v>
      </c>
      <c r="F38" s="198">
        <f>I39</f>
        <v>0</v>
      </c>
      <c r="G38" s="199"/>
      <c r="H38" s="200"/>
      <c r="I38" s="343" t="s">
        <v>56</v>
      </c>
      <c r="J38" s="344"/>
      <c r="K38" s="345"/>
      <c r="L38" s="343" t="s">
        <v>57</v>
      </c>
      <c r="M38" s="344"/>
      <c r="N38" s="345"/>
      <c r="O38" s="283" t="s">
        <v>58</v>
      </c>
      <c r="P38" s="284"/>
      <c r="Q38" s="285"/>
      <c r="R38" s="143">
        <f>SUM(F38+F39)</f>
        <v>0</v>
      </c>
      <c r="S38" s="144"/>
      <c r="T38" s="144"/>
      <c r="U38" s="144"/>
      <c r="V38" s="145"/>
      <c r="AC38" s="138"/>
      <c r="AD38" s="138"/>
      <c r="AE38" s="138"/>
    </row>
    <row r="39" spans="1:47" ht="21.75" customHeight="1">
      <c r="A39" s="363"/>
      <c r="B39" s="364"/>
      <c r="C39" s="364"/>
      <c r="D39" s="365"/>
      <c r="E39" s="56" t="s">
        <v>41</v>
      </c>
      <c r="F39" s="198">
        <f>L39</f>
        <v>0</v>
      </c>
      <c r="G39" s="199"/>
      <c r="H39" s="200"/>
      <c r="I39" s="201"/>
      <c r="J39" s="202"/>
      <c r="K39" s="203"/>
      <c r="L39" s="201"/>
      <c r="M39" s="202"/>
      <c r="N39" s="203"/>
      <c r="O39" s="286"/>
      <c r="P39" s="287"/>
      <c r="Q39" s="288"/>
      <c r="R39" s="146"/>
      <c r="S39" s="147"/>
      <c r="T39" s="147"/>
      <c r="U39" s="147"/>
      <c r="V39" s="148"/>
    </row>
    <row r="40" spans="1:47" ht="24" customHeight="1">
      <c r="A40" s="183" t="s">
        <v>74</v>
      </c>
      <c r="B40" s="184"/>
      <c r="C40" s="184"/>
      <c r="D40" s="185"/>
      <c r="E40" s="316" t="s">
        <v>39</v>
      </c>
      <c r="F40" s="310">
        <f>SUM(I41+L41)</f>
        <v>0</v>
      </c>
      <c r="G40" s="311"/>
      <c r="H40" s="312"/>
      <c r="I40" s="318" t="s">
        <v>59</v>
      </c>
      <c r="J40" s="319"/>
      <c r="K40" s="320"/>
      <c r="L40" s="192" t="s">
        <v>69</v>
      </c>
      <c r="M40" s="193"/>
      <c r="N40" s="194"/>
      <c r="O40" s="283" t="s">
        <v>60</v>
      </c>
      <c r="P40" s="323"/>
      <c r="Q40" s="324"/>
      <c r="R40" s="289">
        <f>F40</f>
        <v>0</v>
      </c>
      <c r="S40" s="290"/>
      <c r="T40" s="290"/>
      <c r="U40" s="290"/>
      <c r="V40" s="291"/>
    </row>
    <row r="41" spans="1:47" ht="19.5" customHeight="1" thickBot="1">
      <c r="A41" s="189"/>
      <c r="B41" s="190"/>
      <c r="C41" s="190"/>
      <c r="D41" s="191"/>
      <c r="E41" s="317"/>
      <c r="F41" s="313"/>
      <c r="G41" s="314"/>
      <c r="H41" s="315"/>
      <c r="I41" s="321"/>
      <c r="J41" s="321"/>
      <c r="K41" s="322"/>
      <c r="L41" s="195"/>
      <c r="M41" s="196"/>
      <c r="N41" s="197"/>
      <c r="O41" s="325"/>
      <c r="P41" s="326"/>
      <c r="Q41" s="327"/>
      <c r="R41" s="292"/>
      <c r="S41" s="293"/>
      <c r="T41" s="293"/>
      <c r="U41" s="293"/>
      <c r="V41" s="294"/>
    </row>
    <row r="42" spans="1:47" ht="15" customHeight="1" thickTop="1">
      <c r="A42" s="183" t="s">
        <v>102</v>
      </c>
      <c r="B42" s="184"/>
      <c r="C42" s="184"/>
      <c r="D42" s="185"/>
      <c r="E42" s="168"/>
      <c r="F42" s="169"/>
      <c r="G42" s="169"/>
      <c r="H42" s="169"/>
      <c r="I42" s="169"/>
      <c r="J42" s="169"/>
      <c r="K42" s="169"/>
      <c r="L42" s="169"/>
      <c r="M42" s="169"/>
      <c r="N42" s="169"/>
      <c r="O42" s="159" t="s">
        <v>61</v>
      </c>
      <c r="P42" s="160"/>
      <c r="Q42" s="161"/>
      <c r="R42" s="174">
        <f>SUM(R36:V41)</f>
        <v>0</v>
      </c>
      <c r="S42" s="175"/>
      <c r="T42" s="175"/>
      <c r="U42" s="175"/>
      <c r="V42" s="176"/>
      <c r="Z42" s="3"/>
      <c r="AA42" s="3"/>
    </row>
    <row r="43" spans="1:47" ht="15" customHeight="1">
      <c r="A43" s="186"/>
      <c r="B43" s="187"/>
      <c r="C43" s="187"/>
      <c r="D43" s="188"/>
      <c r="E43" s="170"/>
      <c r="F43" s="171"/>
      <c r="G43" s="171"/>
      <c r="H43" s="171"/>
      <c r="I43" s="171"/>
      <c r="J43" s="171"/>
      <c r="K43" s="171"/>
      <c r="L43" s="171"/>
      <c r="M43" s="171"/>
      <c r="N43" s="171"/>
      <c r="O43" s="162"/>
      <c r="P43" s="163"/>
      <c r="Q43" s="164"/>
      <c r="R43" s="177"/>
      <c r="S43" s="178"/>
      <c r="T43" s="178"/>
      <c r="U43" s="178"/>
      <c r="V43" s="179"/>
      <c r="Z43" s="158"/>
      <c r="AA43" s="158"/>
      <c r="AB43" s="158"/>
      <c r="AC43" s="158"/>
      <c r="AD43" s="158"/>
      <c r="AE43" s="158"/>
      <c r="AF43" s="158"/>
      <c r="AG43" s="158"/>
      <c r="AH43" s="158"/>
      <c r="AI43" s="158"/>
      <c r="AJ43" s="158"/>
      <c r="AK43" s="158"/>
      <c r="AL43" s="158"/>
      <c r="AM43" s="158"/>
      <c r="AN43" s="158"/>
      <c r="AO43" s="158"/>
      <c r="AP43" s="158"/>
      <c r="AQ43" s="158"/>
      <c r="AR43" s="158"/>
      <c r="AS43" s="158"/>
      <c r="AT43" s="158"/>
      <c r="AU43" s="158"/>
    </row>
    <row r="44" spans="1:47" ht="29.25" customHeight="1" thickBot="1">
      <c r="A44" s="189"/>
      <c r="B44" s="190"/>
      <c r="C44" s="190"/>
      <c r="D44" s="191"/>
      <c r="E44" s="172"/>
      <c r="F44" s="173"/>
      <c r="G44" s="173"/>
      <c r="H44" s="173"/>
      <c r="I44" s="173"/>
      <c r="J44" s="173"/>
      <c r="K44" s="173"/>
      <c r="L44" s="173"/>
      <c r="M44" s="173"/>
      <c r="N44" s="173"/>
      <c r="O44" s="165"/>
      <c r="P44" s="166"/>
      <c r="Q44" s="167"/>
      <c r="R44" s="180"/>
      <c r="S44" s="181"/>
      <c r="T44" s="181"/>
      <c r="U44" s="181"/>
      <c r="V44" s="182"/>
      <c r="Z44" s="158"/>
      <c r="AA44" s="158"/>
      <c r="AB44" s="158"/>
      <c r="AC44" s="158"/>
      <c r="AD44" s="158"/>
      <c r="AE44" s="158"/>
      <c r="AF44" s="158"/>
      <c r="AG44" s="158"/>
      <c r="AH44" s="158"/>
      <c r="AI44" s="158"/>
      <c r="AJ44" s="158"/>
      <c r="AK44" s="158"/>
      <c r="AL44" s="158"/>
      <c r="AM44" s="158"/>
      <c r="AN44" s="158"/>
      <c r="AO44" s="158"/>
      <c r="AP44" s="158"/>
      <c r="AQ44" s="158"/>
      <c r="AR44" s="158"/>
      <c r="AS44" s="158"/>
      <c r="AT44" s="158"/>
      <c r="AU44" s="158"/>
    </row>
    <row r="45" spans="1:47" ht="18" customHeight="1" thickTop="1">
      <c r="A45" s="152" t="s">
        <v>70</v>
      </c>
      <c r="B45" s="149" t="s">
        <v>77</v>
      </c>
      <c r="C45" s="150"/>
      <c r="D45" s="150"/>
      <c r="E45" s="150"/>
      <c r="F45" s="150"/>
      <c r="G45" s="150"/>
      <c r="H45" s="150"/>
      <c r="I45" s="150"/>
      <c r="J45" s="150"/>
      <c r="K45" s="150"/>
      <c r="L45" s="150"/>
      <c r="M45" s="150"/>
      <c r="N45" s="150"/>
      <c r="O45" s="150"/>
      <c r="P45" s="150"/>
      <c r="Q45" s="150"/>
      <c r="R45" s="150"/>
      <c r="S45" s="150"/>
      <c r="T45" s="150"/>
      <c r="U45" s="150"/>
      <c r="V45" s="151"/>
      <c r="Z45" s="3"/>
    </row>
    <row r="46" spans="1:47" ht="18" customHeight="1">
      <c r="A46" s="153"/>
      <c r="B46" s="149" t="s">
        <v>78</v>
      </c>
      <c r="C46" s="150"/>
      <c r="D46" s="150"/>
      <c r="E46" s="150"/>
      <c r="F46" s="150"/>
      <c r="G46" s="150"/>
      <c r="H46" s="150"/>
      <c r="I46" s="150"/>
      <c r="J46" s="150"/>
      <c r="K46" s="150"/>
      <c r="L46" s="150"/>
      <c r="M46" s="150"/>
      <c r="N46" s="150"/>
      <c r="O46" s="150"/>
      <c r="P46" s="150"/>
      <c r="Q46" s="150"/>
      <c r="R46" s="150"/>
      <c r="S46" s="150"/>
      <c r="T46" s="150"/>
      <c r="U46" s="150"/>
      <c r="V46" s="151"/>
    </row>
    <row r="47" spans="1:47" ht="18" customHeight="1">
      <c r="A47" s="153"/>
      <c r="B47" s="149" t="s">
        <v>75</v>
      </c>
      <c r="C47" s="150"/>
      <c r="D47" s="150"/>
      <c r="E47" s="150"/>
      <c r="F47" s="150"/>
      <c r="G47" s="150"/>
      <c r="H47" s="150"/>
      <c r="I47" s="150"/>
      <c r="J47" s="150"/>
      <c r="K47" s="150"/>
      <c r="L47" s="150"/>
      <c r="M47" s="150"/>
      <c r="N47" s="150"/>
      <c r="O47" s="150"/>
      <c r="P47" s="150"/>
      <c r="Q47" s="150"/>
      <c r="R47" s="150"/>
      <c r="S47" s="150"/>
      <c r="T47" s="150"/>
      <c r="U47" s="150"/>
      <c r="V47" s="151"/>
    </row>
    <row r="48" spans="1:47" ht="18" customHeight="1">
      <c r="A48" s="153"/>
      <c r="B48" s="149" t="s">
        <v>82</v>
      </c>
      <c r="C48" s="150"/>
      <c r="D48" s="150"/>
      <c r="E48" s="150"/>
      <c r="F48" s="150"/>
      <c r="G48" s="150"/>
      <c r="H48" s="150"/>
      <c r="I48" s="150"/>
      <c r="J48" s="150"/>
      <c r="K48" s="150"/>
      <c r="L48" s="150"/>
      <c r="M48" s="150"/>
      <c r="N48" s="150"/>
      <c r="O48" s="150"/>
      <c r="P48" s="150"/>
      <c r="Q48" s="150"/>
      <c r="R48" s="150"/>
      <c r="S48" s="150"/>
      <c r="T48" s="150"/>
      <c r="U48" s="150"/>
      <c r="V48" s="151"/>
    </row>
    <row r="49" spans="1:22" ht="18" customHeight="1">
      <c r="A49" s="153"/>
      <c r="B49" s="149" t="s">
        <v>83</v>
      </c>
      <c r="C49" s="150"/>
      <c r="D49" s="150"/>
      <c r="E49" s="150"/>
      <c r="F49" s="150"/>
      <c r="G49" s="150"/>
      <c r="H49" s="150"/>
      <c r="I49" s="150"/>
      <c r="J49" s="150"/>
      <c r="K49" s="150"/>
      <c r="L49" s="150"/>
      <c r="M49" s="150"/>
      <c r="N49" s="150"/>
      <c r="O49" s="150"/>
      <c r="P49" s="150"/>
      <c r="Q49" s="150"/>
      <c r="R49" s="150"/>
      <c r="S49" s="150"/>
      <c r="T49" s="150"/>
      <c r="U49" s="150"/>
      <c r="V49" s="151"/>
    </row>
    <row r="50" spans="1:22" ht="18" customHeight="1">
      <c r="A50" s="153"/>
      <c r="B50" s="149" t="s">
        <v>72</v>
      </c>
      <c r="C50" s="150"/>
      <c r="D50" s="150"/>
      <c r="E50" s="150"/>
      <c r="F50" s="150"/>
      <c r="G50" s="150"/>
      <c r="H50" s="150"/>
      <c r="I50" s="150"/>
      <c r="J50" s="150"/>
      <c r="K50" s="150"/>
      <c r="L50" s="150"/>
      <c r="M50" s="150"/>
      <c r="N50" s="150"/>
      <c r="O50" s="150"/>
      <c r="P50" s="150"/>
      <c r="Q50" s="150"/>
      <c r="R50" s="150"/>
      <c r="S50" s="150"/>
      <c r="T50" s="150"/>
      <c r="U50" s="150"/>
      <c r="V50" s="151"/>
    </row>
    <row r="51" spans="1:22" ht="18" customHeight="1">
      <c r="A51" s="154"/>
      <c r="B51" s="155" t="s">
        <v>76</v>
      </c>
      <c r="C51" s="156"/>
      <c r="D51" s="156"/>
      <c r="E51" s="156"/>
      <c r="F51" s="156"/>
      <c r="G51" s="156"/>
      <c r="H51" s="156"/>
      <c r="I51" s="156"/>
      <c r="J51" s="156"/>
      <c r="K51" s="156"/>
      <c r="L51" s="156"/>
      <c r="M51" s="156"/>
      <c r="N51" s="156"/>
      <c r="O51" s="156"/>
      <c r="P51" s="156"/>
      <c r="Q51" s="156"/>
      <c r="R51" s="156"/>
      <c r="S51" s="156"/>
      <c r="T51" s="156"/>
      <c r="U51" s="156"/>
      <c r="V51" s="157"/>
    </row>
  </sheetData>
  <mergeCells count="138">
    <mergeCell ref="E16:E21"/>
    <mergeCell ref="A9:D10"/>
    <mergeCell ref="N10:O10"/>
    <mergeCell ref="Q10:R10"/>
    <mergeCell ref="A11:D12"/>
    <mergeCell ref="A13:D21"/>
    <mergeCell ref="R22:T22"/>
    <mergeCell ref="J13:Q13"/>
    <mergeCell ref="R13:V13"/>
    <mergeCell ref="R29:T29"/>
    <mergeCell ref="J30:K30"/>
    <mergeCell ref="L30:N30"/>
    <mergeCell ref="R30:T30"/>
    <mergeCell ref="J28:K28"/>
    <mergeCell ref="L28:N28"/>
    <mergeCell ref="R28:T28"/>
    <mergeCell ref="I16:I21"/>
    <mergeCell ref="L20:N20"/>
    <mergeCell ref="O19:P19"/>
    <mergeCell ref="O20:P20"/>
    <mergeCell ref="F38:H38"/>
    <mergeCell ref="I38:K38"/>
    <mergeCell ref="L38:N38"/>
    <mergeCell ref="J27:K27"/>
    <mergeCell ref="L27:N27"/>
    <mergeCell ref="A36:D37"/>
    <mergeCell ref="F22:H25"/>
    <mergeCell ref="F27:H30"/>
    <mergeCell ref="E22:E25"/>
    <mergeCell ref="E27:E30"/>
    <mergeCell ref="F31:H31"/>
    <mergeCell ref="F26:H26"/>
    <mergeCell ref="J26:K26"/>
    <mergeCell ref="L26:N26"/>
    <mergeCell ref="A38:D39"/>
    <mergeCell ref="J31:K31"/>
    <mergeCell ref="L31:N31"/>
    <mergeCell ref="J24:K24"/>
    <mergeCell ref="L24:N24"/>
    <mergeCell ref="J25:K25"/>
    <mergeCell ref="L25:N25"/>
    <mergeCell ref="A27:D31"/>
    <mergeCell ref="O38:Q39"/>
    <mergeCell ref="A32:D35"/>
    <mergeCell ref="R40:V41"/>
    <mergeCell ref="R31:T31"/>
    <mergeCell ref="F36:N36"/>
    <mergeCell ref="F37:N37"/>
    <mergeCell ref="O36:Q37"/>
    <mergeCell ref="R36:V37"/>
    <mergeCell ref="O34:R34"/>
    <mergeCell ref="S34:V34"/>
    <mergeCell ref="S35:V35"/>
    <mergeCell ref="F40:H41"/>
    <mergeCell ref="A40:D41"/>
    <mergeCell ref="E40:E41"/>
    <mergeCell ref="I40:K40"/>
    <mergeCell ref="I41:K41"/>
    <mergeCell ref="O40:Q41"/>
    <mergeCell ref="I32:K34"/>
    <mergeCell ref="I35:K35"/>
    <mergeCell ref="F35:H35"/>
    <mergeCell ref="F32:H34"/>
    <mergeCell ref="E32:E34"/>
    <mergeCell ref="L32:N34"/>
    <mergeCell ref="L35:N35"/>
    <mergeCell ref="Q1:V1"/>
    <mergeCell ref="F13:H13"/>
    <mergeCell ref="F14:H14"/>
    <mergeCell ref="J14:Q14"/>
    <mergeCell ref="J15:Q15"/>
    <mergeCell ref="I13:I14"/>
    <mergeCell ref="R14:V14"/>
    <mergeCell ref="F15:H15"/>
    <mergeCell ref="L18:N18"/>
    <mergeCell ref="Q18:S18"/>
    <mergeCell ref="R15:V15"/>
    <mergeCell ref="F16:H21"/>
    <mergeCell ref="J16:V16"/>
    <mergeCell ref="R21:S21"/>
    <mergeCell ref="L19:N19"/>
    <mergeCell ref="Q19:S19"/>
    <mergeCell ref="Q20:S20"/>
    <mergeCell ref="U19:V19"/>
    <mergeCell ref="U20:V20"/>
    <mergeCell ref="A5:H5"/>
    <mergeCell ref="A6:H7"/>
    <mergeCell ref="I5:M5"/>
    <mergeCell ref="I6:M7"/>
    <mergeCell ref="N6:V7"/>
    <mergeCell ref="A2:V2"/>
    <mergeCell ref="AC33:AE35"/>
    <mergeCell ref="X33:AB33"/>
    <mergeCell ref="X34:AB34"/>
    <mergeCell ref="X35:AB35"/>
    <mergeCell ref="R26:T26"/>
    <mergeCell ref="R23:T23"/>
    <mergeCell ref="J23:K23"/>
    <mergeCell ref="L23:N23"/>
    <mergeCell ref="J29:K29"/>
    <mergeCell ref="L29:N29"/>
    <mergeCell ref="O33:R33"/>
    <mergeCell ref="S32:V32"/>
    <mergeCell ref="S33:V33"/>
    <mergeCell ref="A22:D26"/>
    <mergeCell ref="J22:K22"/>
    <mergeCell ref="L22:N22"/>
    <mergeCell ref="N5:V5"/>
    <mergeCell ref="E9:G9"/>
    <mergeCell ref="E10:G10"/>
    <mergeCell ref="R27:T27"/>
    <mergeCell ref="R24:T24"/>
    <mergeCell ref="E11:V12"/>
    <mergeCell ref="R25:T25"/>
    <mergeCell ref="AC36:AE36"/>
    <mergeCell ref="AC37:AE37"/>
    <mergeCell ref="AC38:AE38"/>
    <mergeCell ref="O35:R35"/>
    <mergeCell ref="O32:R32"/>
    <mergeCell ref="R38:V39"/>
    <mergeCell ref="B49:V49"/>
    <mergeCell ref="B50:V50"/>
    <mergeCell ref="A45:A51"/>
    <mergeCell ref="B51:V51"/>
    <mergeCell ref="Z43:AU44"/>
    <mergeCell ref="B45:V45"/>
    <mergeCell ref="B46:V46"/>
    <mergeCell ref="B47:V47"/>
    <mergeCell ref="B48:V48"/>
    <mergeCell ref="O42:Q44"/>
    <mergeCell ref="E42:N44"/>
    <mergeCell ref="R42:V44"/>
    <mergeCell ref="A42:D44"/>
    <mergeCell ref="L40:N40"/>
    <mergeCell ref="L41:N41"/>
    <mergeCell ref="F39:H39"/>
    <mergeCell ref="I39:K39"/>
    <mergeCell ref="L39:N39"/>
  </mergeCells>
  <phoneticPr fontId="2"/>
  <dataValidations count="2">
    <dataValidation allowBlank="1" showInputMessage="1" showErrorMessage="1" prompt="燃油特別料金、航空保険料、出入国税等を含めてください" sqref="J13:Q14" xr:uid="{00000000-0002-0000-0000-000000000000}"/>
    <dataValidation showInputMessage="1" showErrorMessage="1" sqref="A6" xr:uid="{00000000-0002-0000-0000-000001000000}"/>
  </dataValidations>
  <printOptions horizontalCentered="1"/>
  <pageMargins left="0.59055118110236227" right="0.39370078740157483" top="0.27" bottom="0" header="0.25" footer="0.31496062992125984"/>
  <pageSetup paperSize="9" scale="78" orientation="portrait" cellComments="asDisplayed" r:id="rId1"/>
  <headerFooter alignWithMargins="0"/>
  <ignoredErrors>
    <ignoredError sqref="N6 A6 P22:P26 P27:P31" unlockedFormula="1"/>
  </ignoredError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/>
    <pageSetUpPr fitToPage="1"/>
  </sheetPr>
  <dimension ref="A1:Y22"/>
  <sheetViews>
    <sheetView zoomScaleNormal="100" workbookViewId="0">
      <selection activeCell="F17" sqref="F17:L17"/>
    </sheetView>
  </sheetViews>
  <sheetFormatPr defaultColWidth="5.625" defaultRowHeight="22.5" customHeight="1"/>
  <cols>
    <col min="1" max="12" width="5.625" style="4"/>
    <col min="13" max="13" width="12" style="4" bestFit="1" customWidth="1"/>
    <col min="14" max="24" width="5.625" style="4"/>
    <col min="25" max="25" width="5.625" style="4" hidden="1" customWidth="1"/>
    <col min="26" max="16384" width="5.625" style="4"/>
  </cols>
  <sheetData>
    <row r="1" spans="1:25" ht="22.5" customHeight="1">
      <c r="A1" s="118" t="s">
        <v>10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  <c r="P1" s="118"/>
      <c r="Q1" s="118"/>
      <c r="R1" s="118"/>
      <c r="S1" s="118"/>
      <c r="T1" s="118"/>
      <c r="U1" s="118"/>
      <c r="V1" s="118"/>
    </row>
    <row r="2" spans="1:25" ht="22.5" customHeight="1">
      <c r="A2" s="118"/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</row>
    <row r="3" spans="1:25" ht="22.5" customHeight="1">
      <c r="M3" s="5"/>
      <c r="N3" s="5"/>
      <c r="O3" s="5"/>
      <c r="P3" s="5"/>
      <c r="Q3" s="5"/>
    </row>
    <row r="4" spans="1:25" ht="22.5" customHeight="1">
      <c r="J4" s="374" t="s">
        <v>11</v>
      </c>
      <c r="K4" s="374"/>
      <c r="L4" s="375" t="s">
        <v>62</v>
      </c>
      <c r="M4" s="375"/>
      <c r="N4" s="375"/>
      <c r="O4" s="375"/>
      <c r="P4" s="375"/>
      <c r="Q4" s="375"/>
      <c r="R4" s="6" t="s">
        <v>12</v>
      </c>
      <c r="S4" s="376" t="s">
        <v>63</v>
      </c>
      <c r="T4" s="376"/>
      <c r="U4" s="376"/>
      <c r="V4" s="376"/>
    </row>
    <row r="6" spans="1:25" ht="22.5" customHeight="1">
      <c r="A6" s="7" t="s">
        <v>13</v>
      </c>
      <c r="B6" s="377" t="s">
        <v>14</v>
      </c>
      <c r="C6" s="377"/>
      <c r="D6" s="377"/>
      <c r="E6" s="377"/>
      <c r="F6" s="378" t="s">
        <v>15</v>
      </c>
      <c r="G6" s="379"/>
      <c r="H6" s="379"/>
      <c r="I6" s="379"/>
      <c r="J6" s="379"/>
      <c r="K6" s="379"/>
      <c r="L6" s="380"/>
      <c r="M6" s="7" t="s">
        <v>16</v>
      </c>
      <c r="N6" s="377" t="s">
        <v>17</v>
      </c>
      <c r="O6" s="377"/>
      <c r="P6" s="377"/>
      <c r="Q6" s="377" t="s">
        <v>18</v>
      </c>
      <c r="R6" s="377"/>
      <c r="S6" s="377"/>
      <c r="T6" s="377" t="s">
        <v>19</v>
      </c>
      <c r="U6" s="377"/>
      <c r="V6" s="377"/>
      <c r="Y6" s="4" t="s">
        <v>20</v>
      </c>
    </row>
    <row r="7" spans="1:25" ht="51.75" customHeight="1">
      <c r="A7" s="8">
        <v>1</v>
      </c>
      <c r="B7" s="381">
        <v>45170</v>
      </c>
      <c r="C7" s="381"/>
      <c r="D7" s="381"/>
      <c r="E7" s="381"/>
      <c r="F7" s="382" t="s">
        <v>88</v>
      </c>
      <c r="G7" s="383"/>
      <c r="H7" s="383"/>
      <c r="I7" s="383"/>
      <c r="J7" s="383"/>
      <c r="K7" s="383"/>
      <c r="L7" s="384"/>
      <c r="M7" s="9" t="s">
        <v>20</v>
      </c>
      <c r="N7" s="385" t="s">
        <v>64</v>
      </c>
      <c r="O7" s="385"/>
      <c r="P7" s="385"/>
      <c r="Q7" s="386">
        <f t="shared" ref="Q7:Q21" si="0">IF(M7="指定都市",3300,IF(M7="甲",2800,IF(M7="乙",2300,IF(M7="丙",2000,IF(M7="国内",1100,0)))))</f>
        <v>3300</v>
      </c>
      <c r="R7" s="386"/>
      <c r="S7" s="386"/>
      <c r="T7" s="386">
        <f>IF(M7="指定都市",27000,IF(M7="甲",23000,IF(M7="乙",20000,IF(M7="丙",18000,IF(M7="国内",13000,0)))))</f>
        <v>27000</v>
      </c>
      <c r="U7" s="386"/>
      <c r="V7" s="386"/>
      <c r="Y7" s="4" t="s">
        <v>21</v>
      </c>
    </row>
    <row r="8" spans="1:25" ht="25.5" customHeight="1">
      <c r="A8" s="8">
        <v>2</v>
      </c>
      <c r="B8" s="381">
        <v>45171</v>
      </c>
      <c r="C8" s="381"/>
      <c r="D8" s="381"/>
      <c r="E8" s="381"/>
      <c r="F8" s="382" t="s">
        <v>65</v>
      </c>
      <c r="G8" s="383"/>
      <c r="H8" s="383"/>
      <c r="I8" s="383"/>
      <c r="J8" s="383"/>
      <c r="K8" s="383"/>
      <c r="L8" s="384"/>
      <c r="M8" s="9" t="s">
        <v>20</v>
      </c>
      <c r="N8" s="385" t="s">
        <v>64</v>
      </c>
      <c r="O8" s="385"/>
      <c r="P8" s="385"/>
      <c r="Q8" s="387">
        <f t="shared" si="0"/>
        <v>3300</v>
      </c>
      <c r="R8" s="388"/>
      <c r="S8" s="389"/>
      <c r="T8" s="387">
        <f>IF(M8="指定都市",27000,IF(M8="甲",23000,IF(M8="乙",20000,IF(M8="丙",18000,IF(M8="国内",13000,0)))))</f>
        <v>27000</v>
      </c>
      <c r="U8" s="388"/>
      <c r="V8" s="389"/>
      <c r="Y8" s="4" t="s">
        <v>22</v>
      </c>
    </row>
    <row r="9" spans="1:25" ht="25.5" customHeight="1">
      <c r="A9" s="8">
        <v>3</v>
      </c>
      <c r="B9" s="381">
        <v>45172</v>
      </c>
      <c r="C9" s="381"/>
      <c r="D9" s="381"/>
      <c r="E9" s="381"/>
      <c r="F9" s="382" t="s">
        <v>66</v>
      </c>
      <c r="G9" s="383"/>
      <c r="H9" s="383"/>
      <c r="I9" s="383"/>
      <c r="J9" s="383"/>
      <c r="K9" s="383"/>
      <c r="L9" s="384"/>
      <c r="M9" s="9" t="s">
        <v>20</v>
      </c>
      <c r="N9" s="385" t="s">
        <v>64</v>
      </c>
      <c r="O9" s="385"/>
      <c r="P9" s="385"/>
      <c r="Q9" s="387">
        <f t="shared" si="0"/>
        <v>3300</v>
      </c>
      <c r="R9" s="388"/>
      <c r="S9" s="389"/>
      <c r="T9" s="387">
        <f>IF(M9="指定都市",27000,IF(M9="甲",23000,IF(M9="乙",20000,IF(M9="丙",18000,IF(M9="国内",13000,0)))))</f>
        <v>27000</v>
      </c>
      <c r="U9" s="388"/>
      <c r="V9" s="389"/>
      <c r="Y9" s="4" t="s">
        <v>23</v>
      </c>
    </row>
    <row r="10" spans="1:25" ht="25.5" customHeight="1">
      <c r="A10" s="8">
        <v>4</v>
      </c>
      <c r="B10" s="381">
        <v>45173</v>
      </c>
      <c r="C10" s="381"/>
      <c r="D10" s="381"/>
      <c r="E10" s="381"/>
      <c r="F10" s="382" t="s">
        <v>65</v>
      </c>
      <c r="G10" s="383"/>
      <c r="H10" s="383"/>
      <c r="I10" s="383"/>
      <c r="J10" s="383"/>
      <c r="K10" s="383"/>
      <c r="L10" s="384"/>
      <c r="M10" s="9" t="s">
        <v>20</v>
      </c>
      <c r="N10" s="385" t="s">
        <v>64</v>
      </c>
      <c r="O10" s="385"/>
      <c r="P10" s="385"/>
      <c r="Q10" s="387">
        <f t="shared" si="0"/>
        <v>3300</v>
      </c>
      <c r="R10" s="388"/>
      <c r="S10" s="389"/>
      <c r="T10" s="387">
        <f>IF(M10="指定都市",27000,IF(M10="甲",23000,IF(M10="乙",20000,IF(M10="丙",18000,IF(M10="国内",13000,0)))))</f>
        <v>27000</v>
      </c>
      <c r="U10" s="388"/>
      <c r="V10" s="389"/>
      <c r="Y10" s="4" t="s">
        <v>24</v>
      </c>
    </row>
    <row r="11" spans="1:25" ht="25.5" customHeight="1">
      <c r="A11" s="8">
        <v>5</v>
      </c>
      <c r="B11" s="381">
        <v>45174</v>
      </c>
      <c r="C11" s="381"/>
      <c r="D11" s="381"/>
      <c r="E11" s="381"/>
      <c r="F11" s="382" t="s">
        <v>65</v>
      </c>
      <c r="G11" s="383"/>
      <c r="H11" s="383"/>
      <c r="I11" s="383"/>
      <c r="J11" s="383"/>
      <c r="K11" s="383"/>
      <c r="L11" s="384"/>
      <c r="M11" s="9" t="s">
        <v>20</v>
      </c>
      <c r="N11" s="385" t="s">
        <v>64</v>
      </c>
      <c r="O11" s="385"/>
      <c r="P11" s="385"/>
      <c r="Q11" s="387">
        <f t="shared" si="0"/>
        <v>3300</v>
      </c>
      <c r="R11" s="388"/>
      <c r="S11" s="389"/>
      <c r="T11" s="387">
        <f>IF(M11="指定都市",27000,IF(M11="甲",23000,IF(M11="乙",20000,IF(M11="丙",18000,IF(M11="国内",13000,0)))))</f>
        <v>27000</v>
      </c>
      <c r="U11" s="388"/>
      <c r="V11" s="389"/>
    </row>
    <row r="12" spans="1:25" ht="25.5" customHeight="1">
      <c r="A12" s="8">
        <f t="shared" ref="A12:A21" si="1">IF(B12="","",A11+1)</f>
        <v>6</v>
      </c>
      <c r="B12" s="381">
        <v>45175</v>
      </c>
      <c r="C12" s="381"/>
      <c r="D12" s="381"/>
      <c r="E12" s="381"/>
      <c r="F12" s="382" t="s">
        <v>90</v>
      </c>
      <c r="G12" s="390"/>
      <c r="H12" s="390"/>
      <c r="I12" s="390"/>
      <c r="J12" s="390"/>
      <c r="K12" s="390"/>
      <c r="L12" s="391"/>
      <c r="M12" s="9" t="s">
        <v>20</v>
      </c>
      <c r="N12" s="385"/>
      <c r="O12" s="385"/>
      <c r="P12" s="385"/>
      <c r="Q12" s="387">
        <f t="shared" si="0"/>
        <v>3300</v>
      </c>
      <c r="R12" s="388"/>
      <c r="S12" s="389"/>
      <c r="T12" s="387" t="s">
        <v>67</v>
      </c>
      <c r="U12" s="388"/>
      <c r="V12" s="389"/>
    </row>
    <row r="13" spans="1:25" ht="36.75" customHeight="1">
      <c r="A13" s="8">
        <f t="shared" si="1"/>
        <v>7</v>
      </c>
      <c r="B13" s="381">
        <v>45176</v>
      </c>
      <c r="C13" s="381"/>
      <c r="D13" s="381"/>
      <c r="E13" s="381"/>
      <c r="F13" s="382" t="s">
        <v>89</v>
      </c>
      <c r="G13" s="390"/>
      <c r="H13" s="390"/>
      <c r="I13" s="390"/>
      <c r="J13" s="390"/>
      <c r="K13" s="390"/>
      <c r="L13" s="391"/>
      <c r="M13" s="9" t="s">
        <v>23</v>
      </c>
      <c r="N13" s="385"/>
      <c r="O13" s="385"/>
      <c r="P13" s="385"/>
      <c r="Q13" s="387">
        <f t="shared" si="0"/>
        <v>2000</v>
      </c>
      <c r="R13" s="388"/>
      <c r="S13" s="389"/>
      <c r="T13" s="387"/>
      <c r="U13" s="388"/>
      <c r="V13" s="389"/>
    </row>
    <row r="14" spans="1:25" ht="22.5" customHeight="1">
      <c r="A14" s="8" t="str">
        <f t="shared" si="1"/>
        <v/>
      </c>
      <c r="B14" s="392"/>
      <c r="C14" s="392"/>
      <c r="D14" s="392"/>
      <c r="E14" s="392"/>
      <c r="F14" s="393"/>
      <c r="G14" s="390"/>
      <c r="H14" s="390"/>
      <c r="I14" s="390"/>
      <c r="J14" s="390"/>
      <c r="K14" s="390"/>
      <c r="L14" s="391"/>
      <c r="M14" s="9"/>
      <c r="N14" s="385"/>
      <c r="O14" s="385"/>
      <c r="P14" s="385"/>
      <c r="Q14" s="387">
        <f t="shared" si="0"/>
        <v>0</v>
      </c>
      <c r="R14" s="388"/>
      <c r="S14" s="389"/>
      <c r="T14" s="387">
        <f t="shared" ref="T14:T21" si="2">IF(M14="指定都市",27000,IF(M14="甲",23000,IF(M14="乙",20000,IF(M14="丙",18000,IF(M14="国内",13000,0)))))</f>
        <v>0</v>
      </c>
      <c r="U14" s="388"/>
      <c r="V14" s="389"/>
    </row>
    <row r="15" spans="1:25" ht="22.5" customHeight="1">
      <c r="A15" s="8" t="str">
        <f t="shared" si="1"/>
        <v/>
      </c>
      <c r="B15" s="392"/>
      <c r="C15" s="392"/>
      <c r="D15" s="392"/>
      <c r="E15" s="392"/>
      <c r="F15" s="393"/>
      <c r="G15" s="390"/>
      <c r="H15" s="390"/>
      <c r="I15" s="390"/>
      <c r="J15" s="390"/>
      <c r="K15" s="390"/>
      <c r="L15" s="391"/>
      <c r="M15" s="9"/>
      <c r="N15" s="385"/>
      <c r="O15" s="385"/>
      <c r="P15" s="385"/>
      <c r="Q15" s="387">
        <f t="shared" si="0"/>
        <v>0</v>
      </c>
      <c r="R15" s="388"/>
      <c r="S15" s="389"/>
      <c r="T15" s="387">
        <f t="shared" si="2"/>
        <v>0</v>
      </c>
      <c r="U15" s="388"/>
      <c r="V15" s="389"/>
    </row>
    <row r="16" spans="1:25" ht="22.5" customHeight="1">
      <c r="A16" s="8" t="str">
        <f t="shared" si="1"/>
        <v/>
      </c>
      <c r="B16" s="392"/>
      <c r="C16" s="392"/>
      <c r="D16" s="392"/>
      <c r="E16" s="392"/>
      <c r="F16" s="393"/>
      <c r="G16" s="390"/>
      <c r="H16" s="390"/>
      <c r="I16" s="390"/>
      <c r="J16" s="390"/>
      <c r="K16" s="390"/>
      <c r="L16" s="391"/>
      <c r="M16" s="9"/>
      <c r="N16" s="385"/>
      <c r="O16" s="385"/>
      <c r="P16" s="385"/>
      <c r="Q16" s="387">
        <f t="shared" si="0"/>
        <v>0</v>
      </c>
      <c r="R16" s="388"/>
      <c r="S16" s="389"/>
      <c r="T16" s="387">
        <f t="shared" si="2"/>
        <v>0</v>
      </c>
      <c r="U16" s="388"/>
      <c r="V16" s="389"/>
    </row>
    <row r="17" spans="1:22" ht="22.5" customHeight="1">
      <c r="A17" s="8" t="str">
        <f t="shared" si="1"/>
        <v/>
      </c>
      <c r="B17" s="392"/>
      <c r="C17" s="392"/>
      <c r="D17" s="392"/>
      <c r="E17" s="392"/>
      <c r="F17" s="393"/>
      <c r="G17" s="390"/>
      <c r="H17" s="390"/>
      <c r="I17" s="390"/>
      <c r="J17" s="390"/>
      <c r="K17" s="390"/>
      <c r="L17" s="391"/>
      <c r="M17" s="9"/>
      <c r="N17" s="385"/>
      <c r="O17" s="385"/>
      <c r="P17" s="385"/>
      <c r="Q17" s="387">
        <f t="shared" si="0"/>
        <v>0</v>
      </c>
      <c r="R17" s="388"/>
      <c r="S17" s="389"/>
      <c r="T17" s="387">
        <f t="shared" si="2"/>
        <v>0</v>
      </c>
      <c r="U17" s="388"/>
      <c r="V17" s="389"/>
    </row>
    <row r="18" spans="1:22" ht="22.5" customHeight="1">
      <c r="A18" s="8" t="str">
        <f t="shared" si="1"/>
        <v/>
      </c>
      <c r="B18" s="392"/>
      <c r="C18" s="392"/>
      <c r="D18" s="392"/>
      <c r="E18" s="392"/>
      <c r="F18" s="393"/>
      <c r="G18" s="390"/>
      <c r="H18" s="390"/>
      <c r="I18" s="390"/>
      <c r="J18" s="390"/>
      <c r="K18" s="390"/>
      <c r="L18" s="391"/>
      <c r="M18" s="9"/>
      <c r="N18" s="385"/>
      <c r="O18" s="385"/>
      <c r="P18" s="385"/>
      <c r="Q18" s="387">
        <f t="shared" si="0"/>
        <v>0</v>
      </c>
      <c r="R18" s="388"/>
      <c r="S18" s="389"/>
      <c r="T18" s="387">
        <f t="shared" si="2"/>
        <v>0</v>
      </c>
      <c r="U18" s="388"/>
      <c r="V18" s="389"/>
    </row>
    <row r="19" spans="1:22" ht="22.5" customHeight="1">
      <c r="A19" s="8" t="str">
        <f t="shared" si="1"/>
        <v/>
      </c>
      <c r="B19" s="392"/>
      <c r="C19" s="392"/>
      <c r="D19" s="392"/>
      <c r="E19" s="392"/>
      <c r="F19" s="393"/>
      <c r="G19" s="390"/>
      <c r="H19" s="390"/>
      <c r="I19" s="390"/>
      <c r="J19" s="390"/>
      <c r="K19" s="390"/>
      <c r="L19" s="391"/>
      <c r="M19" s="9"/>
      <c r="N19" s="385"/>
      <c r="O19" s="385"/>
      <c r="P19" s="385"/>
      <c r="Q19" s="387">
        <f t="shared" si="0"/>
        <v>0</v>
      </c>
      <c r="R19" s="388"/>
      <c r="S19" s="389"/>
      <c r="T19" s="387">
        <f t="shared" si="2"/>
        <v>0</v>
      </c>
      <c r="U19" s="388"/>
      <c r="V19" s="389"/>
    </row>
    <row r="20" spans="1:22" ht="22.5" customHeight="1">
      <c r="A20" s="8" t="str">
        <f t="shared" si="1"/>
        <v/>
      </c>
      <c r="B20" s="392"/>
      <c r="C20" s="392"/>
      <c r="D20" s="392"/>
      <c r="E20" s="392"/>
      <c r="F20" s="393"/>
      <c r="G20" s="390"/>
      <c r="H20" s="390"/>
      <c r="I20" s="390"/>
      <c r="J20" s="390"/>
      <c r="K20" s="390"/>
      <c r="L20" s="391"/>
      <c r="M20" s="9"/>
      <c r="N20" s="385"/>
      <c r="O20" s="385"/>
      <c r="P20" s="385"/>
      <c r="Q20" s="387">
        <f t="shared" si="0"/>
        <v>0</v>
      </c>
      <c r="R20" s="388"/>
      <c r="S20" s="389"/>
      <c r="T20" s="387">
        <f t="shared" si="2"/>
        <v>0</v>
      </c>
      <c r="U20" s="388"/>
      <c r="V20" s="389"/>
    </row>
    <row r="21" spans="1:22" ht="22.5" customHeight="1">
      <c r="A21" s="8" t="str">
        <f t="shared" si="1"/>
        <v/>
      </c>
      <c r="B21" s="392"/>
      <c r="C21" s="392"/>
      <c r="D21" s="392"/>
      <c r="E21" s="392"/>
      <c r="F21" s="393"/>
      <c r="G21" s="390"/>
      <c r="H21" s="390"/>
      <c r="I21" s="390"/>
      <c r="J21" s="390"/>
      <c r="K21" s="390"/>
      <c r="L21" s="391"/>
      <c r="M21" s="9"/>
      <c r="N21" s="385"/>
      <c r="O21" s="385"/>
      <c r="P21" s="385"/>
      <c r="Q21" s="387">
        <f t="shared" si="0"/>
        <v>0</v>
      </c>
      <c r="R21" s="388"/>
      <c r="S21" s="389"/>
      <c r="T21" s="387">
        <f t="shared" si="2"/>
        <v>0</v>
      </c>
      <c r="U21" s="388"/>
      <c r="V21" s="389"/>
    </row>
    <row r="22" spans="1:22" ht="22.5" customHeight="1">
      <c r="N22" s="394" t="s">
        <v>25</v>
      </c>
      <c r="O22" s="394"/>
      <c r="P22" s="394"/>
      <c r="Q22" s="395">
        <f>SUM(Q7:S21)</f>
        <v>21800</v>
      </c>
      <c r="R22" s="395"/>
      <c r="S22" s="395"/>
      <c r="T22" s="395">
        <f>SUM(T7:V21)</f>
        <v>135000</v>
      </c>
      <c r="U22" s="395"/>
      <c r="V22" s="395"/>
    </row>
  </sheetData>
  <mergeCells count="87">
    <mergeCell ref="N22:P22"/>
    <mergeCell ref="Q22:S22"/>
    <mergeCell ref="T22:V22"/>
    <mergeCell ref="B21:E21"/>
    <mergeCell ref="F21:L21"/>
    <mergeCell ref="N21:P21"/>
    <mergeCell ref="Q21:S21"/>
    <mergeCell ref="T21:V21"/>
    <mergeCell ref="B20:E20"/>
    <mergeCell ref="F20:L20"/>
    <mergeCell ref="N20:P20"/>
    <mergeCell ref="Q20:S20"/>
    <mergeCell ref="T20:V20"/>
    <mergeCell ref="B19:E19"/>
    <mergeCell ref="F19:L19"/>
    <mergeCell ref="N19:P19"/>
    <mergeCell ref="Q19:S19"/>
    <mergeCell ref="T19:V19"/>
    <mergeCell ref="B18:E18"/>
    <mergeCell ref="F18:L18"/>
    <mergeCell ref="N18:P18"/>
    <mergeCell ref="Q18:S18"/>
    <mergeCell ref="T18:V18"/>
    <mergeCell ref="B17:E17"/>
    <mergeCell ref="F17:L17"/>
    <mergeCell ref="N17:P17"/>
    <mergeCell ref="Q17:S17"/>
    <mergeCell ref="T17:V17"/>
    <mergeCell ref="B16:E16"/>
    <mergeCell ref="F16:L16"/>
    <mergeCell ref="N16:P16"/>
    <mergeCell ref="Q16:S16"/>
    <mergeCell ref="T16:V16"/>
    <mergeCell ref="B15:E15"/>
    <mergeCell ref="F15:L15"/>
    <mergeCell ref="N15:P15"/>
    <mergeCell ref="Q15:S15"/>
    <mergeCell ref="T15:V15"/>
    <mergeCell ref="B14:E14"/>
    <mergeCell ref="F14:L14"/>
    <mergeCell ref="N14:P14"/>
    <mergeCell ref="Q14:S14"/>
    <mergeCell ref="T14:V14"/>
    <mergeCell ref="B13:E13"/>
    <mergeCell ref="F13:L13"/>
    <mergeCell ref="N13:P13"/>
    <mergeCell ref="Q13:S13"/>
    <mergeCell ref="T13:V13"/>
    <mergeCell ref="B12:E12"/>
    <mergeCell ref="F12:L12"/>
    <mergeCell ref="N12:P12"/>
    <mergeCell ref="Q12:S12"/>
    <mergeCell ref="T12:V12"/>
    <mergeCell ref="B11:E11"/>
    <mergeCell ref="F11:L11"/>
    <mergeCell ref="N11:P11"/>
    <mergeCell ref="Q11:S11"/>
    <mergeCell ref="T11:V11"/>
    <mergeCell ref="B10:E10"/>
    <mergeCell ref="F10:L10"/>
    <mergeCell ref="N10:P10"/>
    <mergeCell ref="Q10:S10"/>
    <mergeCell ref="T10:V10"/>
    <mergeCell ref="B9:E9"/>
    <mergeCell ref="F9:L9"/>
    <mergeCell ref="N9:P9"/>
    <mergeCell ref="Q9:S9"/>
    <mergeCell ref="T9:V9"/>
    <mergeCell ref="B8:E8"/>
    <mergeCell ref="F8:L8"/>
    <mergeCell ref="N8:P8"/>
    <mergeCell ref="Q8:S8"/>
    <mergeCell ref="T8:V8"/>
    <mergeCell ref="B7:E7"/>
    <mergeCell ref="F7:L7"/>
    <mergeCell ref="N7:P7"/>
    <mergeCell ref="Q7:S7"/>
    <mergeCell ref="T7:V7"/>
    <mergeCell ref="A1:V2"/>
    <mergeCell ref="J4:K4"/>
    <mergeCell ref="L4:Q4"/>
    <mergeCell ref="S4:V4"/>
    <mergeCell ref="B6:E6"/>
    <mergeCell ref="F6:L6"/>
    <mergeCell ref="N6:P6"/>
    <mergeCell ref="Q6:S6"/>
    <mergeCell ref="T6:V6"/>
  </mergeCells>
  <phoneticPr fontId="2"/>
  <dataValidations count="1">
    <dataValidation type="list" allowBlank="1" showInputMessage="1" showErrorMessage="1" sqref="M7:M21" xr:uid="{00000000-0002-0000-0300-000000000000}">
      <formula1>$Y$5:$Y$10</formula1>
    </dataValidation>
  </dataValidations>
  <printOptions horizontalCentered="1"/>
  <pageMargins left="0.59055118110236227" right="0.19685039370078741" top="0.59055118110236227" bottom="0.59055118110236227" header="0.51181102362204722" footer="0.31496062992125984"/>
  <pageSetup paperSize="9" scale="90" orientation="portrait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833DC2-AEAA-4BA0-A728-852FEC6BC2BE}">
  <sheetPr>
    <tabColor rgb="FFFFC000"/>
  </sheetPr>
  <dimension ref="A1:AU51"/>
  <sheetViews>
    <sheetView view="pageBreakPreview" zoomScaleNormal="100" zoomScaleSheetLayoutView="100" workbookViewId="0">
      <selection activeCell="A2" sqref="A2:V2"/>
    </sheetView>
  </sheetViews>
  <sheetFormatPr defaultColWidth="9.125" defaultRowHeight="18" customHeight="1"/>
  <cols>
    <col min="1" max="4" width="5.625" style="1" customWidth="1"/>
    <col min="5" max="5" width="4.625" style="1" customWidth="1"/>
    <col min="6" max="8" width="5.625" style="1" customWidth="1"/>
    <col min="9" max="9" width="4.75" style="1" customWidth="1"/>
    <col min="10" max="10" width="5.625" style="1" customWidth="1"/>
    <col min="11" max="11" width="6" style="1" customWidth="1"/>
    <col min="12" max="16" width="5.625" style="1" customWidth="1"/>
    <col min="17" max="17" width="9" style="1" customWidth="1"/>
    <col min="18" max="23" width="5.625" style="1" customWidth="1"/>
    <col min="24" max="24" width="14.375" style="1" customWidth="1"/>
    <col min="25" max="25" width="5.625" style="1" customWidth="1"/>
    <col min="26" max="26" width="24" style="1" customWidth="1"/>
    <col min="27" max="16384" width="9.125" style="1"/>
  </cols>
  <sheetData>
    <row r="1" spans="1:26" ht="13.5" customHeight="1">
      <c r="A1" s="18"/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208" t="s">
        <v>108</v>
      </c>
      <c r="R1" s="208"/>
      <c r="S1" s="208"/>
      <c r="T1" s="208"/>
      <c r="U1" s="208"/>
      <c r="V1" s="208"/>
    </row>
    <row r="2" spans="1:26" ht="23.25" customHeight="1">
      <c r="A2" s="405" t="s">
        <v>103</v>
      </c>
      <c r="B2" s="405"/>
      <c r="C2" s="405"/>
      <c r="D2" s="405"/>
      <c r="E2" s="405"/>
      <c r="F2" s="405"/>
      <c r="G2" s="405"/>
      <c r="H2" s="405"/>
      <c r="I2" s="405"/>
      <c r="J2" s="405"/>
      <c r="K2" s="405"/>
      <c r="L2" s="405"/>
      <c r="M2" s="405"/>
      <c r="N2" s="405"/>
      <c r="O2" s="405"/>
      <c r="P2" s="405"/>
      <c r="Q2" s="405"/>
      <c r="R2" s="405"/>
      <c r="S2" s="405"/>
      <c r="T2" s="405"/>
      <c r="U2" s="405"/>
      <c r="V2" s="405"/>
    </row>
    <row r="3" spans="1:26" ht="15" customHeight="1">
      <c r="A3" s="18" t="s">
        <v>26</v>
      </c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</row>
    <row r="4" spans="1:26" ht="18" customHeight="1">
      <c r="A4" s="18" t="s">
        <v>27</v>
      </c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</row>
    <row r="5" spans="1:26" ht="18" customHeight="1">
      <c r="A5" s="218" t="s">
        <v>28</v>
      </c>
      <c r="B5" s="218"/>
      <c r="C5" s="218"/>
      <c r="D5" s="218"/>
      <c r="E5" s="218"/>
      <c r="F5" s="218"/>
      <c r="G5" s="218"/>
      <c r="H5" s="218"/>
      <c r="I5" s="218" t="s">
        <v>29</v>
      </c>
      <c r="J5" s="218"/>
      <c r="K5" s="218"/>
      <c r="L5" s="218"/>
      <c r="M5" s="218"/>
      <c r="N5" s="218" t="s">
        <v>30</v>
      </c>
      <c r="O5" s="218"/>
      <c r="P5" s="218"/>
      <c r="Q5" s="218"/>
      <c r="R5" s="218"/>
      <c r="S5" s="218"/>
      <c r="T5" s="218"/>
      <c r="U5" s="218"/>
      <c r="V5" s="218"/>
    </row>
    <row r="6" spans="1:26" ht="17.25" customHeight="1">
      <c r="A6" s="265" t="str" cm="1">
        <f t="array" ref="A6">IF('②日程及び旅費地域区分（様式）'!L4:L4="","",'②日程及び旅費地域区分（様式）'!L4:L4)</f>
        <v/>
      </c>
      <c r="B6" s="266"/>
      <c r="C6" s="266"/>
      <c r="D6" s="266"/>
      <c r="E6" s="266"/>
      <c r="F6" s="266"/>
      <c r="G6" s="266"/>
      <c r="H6" s="267"/>
      <c r="I6" s="271" t="s">
        <v>86</v>
      </c>
      <c r="J6" s="272"/>
      <c r="K6" s="272"/>
      <c r="L6" s="272"/>
      <c r="M6" s="273"/>
      <c r="N6" s="277" t="str" cm="1">
        <f t="array" ref="N6">IF('②日程及び旅費地域区分（様式）'!S4:S4="","",'②日程及び旅費地域区分（様式）'!S4:S4)</f>
        <v/>
      </c>
      <c r="O6" s="278"/>
      <c r="P6" s="278"/>
      <c r="Q6" s="278"/>
      <c r="R6" s="278"/>
      <c r="S6" s="278"/>
      <c r="T6" s="278"/>
      <c r="U6" s="278"/>
      <c r="V6" s="279"/>
    </row>
    <row r="7" spans="1:26" ht="17.25" customHeight="1">
      <c r="A7" s="268"/>
      <c r="B7" s="269"/>
      <c r="C7" s="269"/>
      <c r="D7" s="269"/>
      <c r="E7" s="269"/>
      <c r="F7" s="269"/>
      <c r="G7" s="269"/>
      <c r="H7" s="270"/>
      <c r="I7" s="274"/>
      <c r="J7" s="275"/>
      <c r="K7" s="275"/>
      <c r="L7" s="275"/>
      <c r="M7" s="276"/>
      <c r="N7" s="280"/>
      <c r="O7" s="281"/>
      <c r="P7" s="281"/>
      <c r="Q7" s="281"/>
      <c r="R7" s="281"/>
      <c r="S7" s="281"/>
      <c r="T7" s="281"/>
      <c r="U7" s="281"/>
      <c r="V7" s="282"/>
    </row>
    <row r="8" spans="1:26" ht="11.25" customHeight="1">
      <c r="A8" s="21"/>
      <c r="B8" s="21"/>
      <c r="C8" s="21"/>
      <c r="D8" s="21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/>
    </row>
    <row r="9" spans="1:26" ht="18" customHeight="1">
      <c r="A9" s="183" t="s">
        <v>31</v>
      </c>
      <c r="B9" s="346"/>
      <c r="C9" s="346"/>
      <c r="D9" s="347"/>
      <c r="E9" s="219">
        <v>2023</v>
      </c>
      <c r="F9" s="220"/>
      <c r="G9" s="220"/>
      <c r="H9" s="23" t="s">
        <v>32</v>
      </c>
      <c r="I9" s="24">
        <v>9</v>
      </c>
      <c r="J9" s="23" t="s">
        <v>33</v>
      </c>
      <c r="K9" s="24">
        <v>1</v>
      </c>
      <c r="L9" s="23" t="s">
        <v>34</v>
      </c>
      <c r="M9" s="23"/>
      <c r="N9" s="23"/>
      <c r="O9" s="23"/>
      <c r="P9" s="23"/>
      <c r="Q9" s="23"/>
      <c r="R9" s="23"/>
      <c r="S9" s="23"/>
      <c r="T9" s="23"/>
      <c r="U9" s="23"/>
      <c r="V9" s="25"/>
    </row>
    <row r="10" spans="1:26" ht="18" customHeight="1">
      <c r="A10" s="363"/>
      <c r="B10" s="364"/>
      <c r="C10" s="364"/>
      <c r="D10" s="365"/>
      <c r="E10" s="221">
        <v>2023</v>
      </c>
      <c r="F10" s="222"/>
      <c r="G10" s="222"/>
      <c r="H10" s="26" t="s">
        <v>32</v>
      </c>
      <c r="I10" s="27">
        <v>9</v>
      </c>
      <c r="J10" s="26" t="s">
        <v>33</v>
      </c>
      <c r="K10" s="27">
        <v>7</v>
      </c>
      <c r="L10" s="26" t="s">
        <v>35</v>
      </c>
      <c r="M10" s="26"/>
      <c r="N10" s="372" t="str">
        <f>IF(G9="","",(DATE(G10,I10,K10)+1)-(DATE(G9,I9,K9)))</f>
        <v/>
      </c>
      <c r="O10" s="372"/>
      <c r="P10" s="26"/>
      <c r="Q10" s="373" t="s">
        <v>36</v>
      </c>
      <c r="R10" s="373"/>
      <c r="S10" s="27">
        <v>1</v>
      </c>
      <c r="T10" s="26" t="s">
        <v>37</v>
      </c>
      <c r="U10" s="26"/>
      <c r="V10" s="28"/>
    </row>
    <row r="11" spans="1:26" ht="17.25" customHeight="1">
      <c r="A11" s="283" t="s">
        <v>38</v>
      </c>
      <c r="B11" s="284"/>
      <c r="C11" s="284"/>
      <c r="D11" s="284"/>
      <c r="E11" s="223" t="s">
        <v>87</v>
      </c>
      <c r="F11" s="224"/>
      <c r="G11" s="224"/>
      <c r="H11" s="224"/>
      <c r="I11" s="224"/>
      <c r="J11" s="224"/>
      <c r="K11" s="224"/>
      <c r="L11" s="224"/>
      <c r="M11" s="224"/>
      <c r="N11" s="224"/>
      <c r="O11" s="224"/>
      <c r="P11" s="224"/>
      <c r="Q11" s="224"/>
      <c r="R11" s="224"/>
      <c r="S11" s="224"/>
      <c r="T11" s="224"/>
      <c r="U11" s="224"/>
      <c r="V11" s="225"/>
    </row>
    <row r="12" spans="1:26" ht="17.25" customHeight="1">
      <c r="A12" s="286"/>
      <c r="B12" s="287"/>
      <c r="C12" s="287"/>
      <c r="D12" s="287"/>
      <c r="E12" s="226"/>
      <c r="F12" s="227"/>
      <c r="G12" s="227"/>
      <c r="H12" s="227"/>
      <c r="I12" s="227"/>
      <c r="J12" s="227"/>
      <c r="K12" s="227"/>
      <c r="L12" s="227"/>
      <c r="M12" s="227"/>
      <c r="N12" s="227"/>
      <c r="O12" s="227"/>
      <c r="P12" s="227"/>
      <c r="Q12" s="227"/>
      <c r="R12" s="227"/>
      <c r="S12" s="227"/>
      <c r="T12" s="227"/>
      <c r="U12" s="227"/>
      <c r="V12" s="228"/>
    </row>
    <row r="13" spans="1:26" ht="42.75" customHeight="1">
      <c r="A13" s="183" t="s">
        <v>94</v>
      </c>
      <c r="B13" s="184"/>
      <c r="C13" s="184"/>
      <c r="D13" s="185"/>
      <c r="E13" s="29" t="s">
        <v>39</v>
      </c>
      <c r="F13" s="229">
        <f>R13</f>
        <v>271850</v>
      </c>
      <c r="G13" s="230"/>
      <c r="H13" s="231"/>
      <c r="I13" s="240" t="s">
        <v>40</v>
      </c>
      <c r="J13" s="235" t="s">
        <v>95</v>
      </c>
      <c r="K13" s="235"/>
      <c r="L13" s="235"/>
      <c r="M13" s="235"/>
      <c r="N13" s="235"/>
      <c r="O13" s="235"/>
      <c r="P13" s="235"/>
      <c r="Q13" s="236"/>
      <c r="R13" s="243">
        <v>271850</v>
      </c>
      <c r="S13" s="243"/>
      <c r="T13" s="243"/>
      <c r="U13" s="243"/>
      <c r="V13" s="244"/>
    </row>
    <row r="14" spans="1:26" ht="42.75" customHeight="1">
      <c r="A14" s="186"/>
      <c r="B14" s="187"/>
      <c r="C14" s="187"/>
      <c r="D14" s="188"/>
      <c r="E14" s="29" t="s">
        <v>41</v>
      </c>
      <c r="F14" s="232">
        <f>R14</f>
        <v>2950</v>
      </c>
      <c r="G14" s="233"/>
      <c r="H14" s="234"/>
      <c r="I14" s="241"/>
      <c r="J14" s="235" t="s">
        <v>96</v>
      </c>
      <c r="K14" s="235"/>
      <c r="L14" s="235"/>
      <c r="M14" s="235"/>
      <c r="N14" s="235"/>
      <c r="O14" s="235"/>
      <c r="P14" s="235"/>
      <c r="Q14" s="236"/>
      <c r="R14" s="242">
        <v>2950</v>
      </c>
      <c r="S14" s="243"/>
      <c r="T14" s="243"/>
      <c r="U14" s="243"/>
      <c r="V14" s="244"/>
    </row>
    <row r="15" spans="1:26" ht="35.1" customHeight="1">
      <c r="A15" s="186"/>
      <c r="B15" s="187"/>
      <c r="C15" s="187"/>
      <c r="D15" s="188"/>
      <c r="E15" s="29" t="s">
        <v>39</v>
      </c>
      <c r="F15" s="232">
        <f>R15</f>
        <v>0</v>
      </c>
      <c r="G15" s="233"/>
      <c r="H15" s="234"/>
      <c r="I15" s="30" t="s">
        <v>42</v>
      </c>
      <c r="J15" s="237" t="s">
        <v>97</v>
      </c>
      <c r="K15" s="238"/>
      <c r="L15" s="238"/>
      <c r="M15" s="238"/>
      <c r="N15" s="238"/>
      <c r="O15" s="238"/>
      <c r="P15" s="238"/>
      <c r="Q15" s="239"/>
      <c r="R15" s="246">
        <v>0</v>
      </c>
      <c r="S15" s="247"/>
      <c r="T15" s="247"/>
      <c r="U15" s="247"/>
      <c r="V15" s="248"/>
      <c r="Z15" s="2"/>
    </row>
    <row r="16" spans="1:26" ht="18" customHeight="1">
      <c r="A16" s="186"/>
      <c r="B16" s="187"/>
      <c r="C16" s="187"/>
      <c r="D16" s="188"/>
      <c r="E16" s="369" t="s">
        <v>41</v>
      </c>
      <c r="F16" s="249">
        <f>R21</f>
        <v>1084</v>
      </c>
      <c r="G16" s="249"/>
      <c r="H16" s="250"/>
      <c r="I16" s="240" t="s">
        <v>43</v>
      </c>
      <c r="J16" s="255" t="s">
        <v>98</v>
      </c>
      <c r="K16" s="255"/>
      <c r="L16" s="255"/>
      <c r="M16" s="255"/>
      <c r="N16" s="255"/>
      <c r="O16" s="255"/>
      <c r="P16" s="255"/>
      <c r="Q16" s="255"/>
      <c r="R16" s="255"/>
      <c r="S16" s="255"/>
      <c r="T16" s="255"/>
      <c r="U16" s="255"/>
      <c r="V16" s="256"/>
    </row>
    <row r="17" spans="1:22" ht="18" customHeight="1">
      <c r="A17" s="186"/>
      <c r="B17" s="187"/>
      <c r="C17" s="187"/>
      <c r="D17" s="188"/>
      <c r="E17" s="370"/>
      <c r="F17" s="251"/>
      <c r="G17" s="251"/>
      <c r="H17" s="252"/>
      <c r="I17" s="366"/>
      <c r="J17" s="31" t="s">
        <v>44</v>
      </c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3"/>
    </row>
    <row r="18" spans="1:22" ht="11.1" customHeight="1">
      <c r="A18" s="186"/>
      <c r="B18" s="187"/>
      <c r="C18" s="187"/>
      <c r="D18" s="188"/>
      <c r="E18" s="370"/>
      <c r="F18" s="251"/>
      <c r="G18" s="251"/>
      <c r="H18" s="252"/>
      <c r="I18" s="366"/>
      <c r="J18" s="34"/>
      <c r="K18" s="34"/>
      <c r="L18" s="245"/>
      <c r="M18" s="245"/>
      <c r="N18" s="245"/>
      <c r="O18" s="34"/>
      <c r="P18" s="34"/>
      <c r="Q18" s="245"/>
      <c r="R18" s="245"/>
      <c r="S18" s="245"/>
      <c r="T18" s="34"/>
      <c r="U18" s="34"/>
      <c r="V18" s="35"/>
    </row>
    <row r="19" spans="1:22" ht="18" customHeight="1">
      <c r="A19" s="186"/>
      <c r="B19" s="187"/>
      <c r="C19" s="187"/>
      <c r="D19" s="188"/>
      <c r="E19" s="370"/>
      <c r="F19" s="251"/>
      <c r="G19" s="251"/>
      <c r="H19" s="252"/>
      <c r="I19" s="366"/>
      <c r="J19" s="36" t="s">
        <v>45</v>
      </c>
      <c r="K19" s="22"/>
      <c r="L19" s="258" t="s">
        <v>92</v>
      </c>
      <c r="M19" s="259"/>
      <c r="N19" s="260"/>
      <c r="O19" s="367" t="s">
        <v>46</v>
      </c>
      <c r="P19" s="368"/>
      <c r="Q19" s="258" t="s">
        <v>91</v>
      </c>
      <c r="R19" s="259"/>
      <c r="S19" s="260"/>
      <c r="T19" s="37"/>
      <c r="U19" s="261">
        <v>542</v>
      </c>
      <c r="V19" s="262"/>
    </row>
    <row r="20" spans="1:22" ht="18" customHeight="1">
      <c r="A20" s="186"/>
      <c r="B20" s="187"/>
      <c r="C20" s="187"/>
      <c r="D20" s="188"/>
      <c r="E20" s="370"/>
      <c r="F20" s="251"/>
      <c r="G20" s="251"/>
      <c r="H20" s="252"/>
      <c r="I20" s="366"/>
      <c r="J20" s="36" t="s">
        <v>47</v>
      </c>
      <c r="K20" s="22"/>
      <c r="L20" s="258" t="s">
        <v>91</v>
      </c>
      <c r="M20" s="259"/>
      <c r="N20" s="260"/>
      <c r="O20" s="367" t="s">
        <v>46</v>
      </c>
      <c r="P20" s="368"/>
      <c r="Q20" s="258" t="s">
        <v>92</v>
      </c>
      <c r="R20" s="259"/>
      <c r="S20" s="260"/>
      <c r="T20" s="37"/>
      <c r="U20" s="263">
        <v>542</v>
      </c>
      <c r="V20" s="264"/>
    </row>
    <row r="21" spans="1:22" ht="18" customHeight="1">
      <c r="A21" s="189"/>
      <c r="B21" s="190"/>
      <c r="C21" s="190"/>
      <c r="D21" s="191"/>
      <c r="E21" s="371"/>
      <c r="F21" s="253"/>
      <c r="G21" s="253"/>
      <c r="H21" s="254"/>
      <c r="I21" s="241"/>
      <c r="J21" s="20"/>
      <c r="K21" s="20"/>
      <c r="L21" s="20"/>
      <c r="M21" s="38"/>
      <c r="N21" s="20"/>
      <c r="O21" s="20"/>
      <c r="P21" s="20"/>
      <c r="Q21" s="39" t="s">
        <v>48</v>
      </c>
      <c r="R21" s="257">
        <f>U19+U20</f>
        <v>1084</v>
      </c>
      <c r="S21" s="257"/>
      <c r="T21" s="38"/>
      <c r="U21" s="40"/>
      <c r="V21" s="41"/>
    </row>
    <row r="22" spans="1:22" ht="18" customHeight="1">
      <c r="A22" s="215" t="s">
        <v>49</v>
      </c>
      <c r="B22" s="184"/>
      <c r="C22" s="184"/>
      <c r="D22" s="185"/>
      <c r="E22" s="152" t="s">
        <v>39</v>
      </c>
      <c r="F22" s="351">
        <f>SUM(R22:T25)</f>
        <v>21800</v>
      </c>
      <c r="G22" s="352"/>
      <c r="H22" s="353"/>
      <c r="I22" s="42" t="s">
        <v>50</v>
      </c>
      <c r="J22" s="216" t="s">
        <v>51</v>
      </c>
      <c r="K22" s="216"/>
      <c r="L22" s="217">
        <v>3300</v>
      </c>
      <c r="M22" s="217"/>
      <c r="N22" s="217"/>
      <c r="O22" s="43" t="s">
        <v>52</v>
      </c>
      <c r="P22" s="44">
        <f>COUNTIF(【記入例】②日程及旅費地域区分!M:M, "指定都市")</f>
        <v>6</v>
      </c>
      <c r="Q22" s="23" t="s">
        <v>53</v>
      </c>
      <c r="R22" s="217">
        <f t="shared" ref="R22:R31" si="0">IF(P22=0,"",L22*P22)</f>
        <v>19800</v>
      </c>
      <c r="S22" s="217"/>
      <c r="T22" s="217"/>
      <c r="U22" s="23"/>
      <c r="V22" s="25"/>
    </row>
    <row r="23" spans="1:22" ht="18" customHeight="1">
      <c r="A23" s="186"/>
      <c r="B23" s="187"/>
      <c r="C23" s="187"/>
      <c r="D23" s="188"/>
      <c r="E23" s="153"/>
      <c r="F23" s="354"/>
      <c r="G23" s="355"/>
      <c r="H23" s="356"/>
      <c r="I23" s="45" t="s">
        <v>50</v>
      </c>
      <c r="J23" s="208" t="s">
        <v>21</v>
      </c>
      <c r="K23" s="208"/>
      <c r="L23" s="207">
        <v>2800</v>
      </c>
      <c r="M23" s="207"/>
      <c r="N23" s="207"/>
      <c r="O23" s="19" t="s">
        <v>52</v>
      </c>
      <c r="P23" s="46">
        <f>COUNTIF('②日程及び旅費地域区分（様式）'!M:M, "甲")</f>
        <v>0</v>
      </c>
      <c r="Q23" s="18" t="s">
        <v>53</v>
      </c>
      <c r="R23" s="207" t="str">
        <f t="shared" si="0"/>
        <v/>
      </c>
      <c r="S23" s="207"/>
      <c r="T23" s="207"/>
      <c r="U23" s="18"/>
      <c r="V23" s="47"/>
    </row>
    <row r="24" spans="1:22" ht="18" customHeight="1">
      <c r="A24" s="186"/>
      <c r="B24" s="187"/>
      <c r="C24" s="187"/>
      <c r="D24" s="188"/>
      <c r="E24" s="153"/>
      <c r="F24" s="354"/>
      <c r="G24" s="355"/>
      <c r="H24" s="356"/>
      <c r="I24" s="45" t="s">
        <v>50</v>
      </c>
      <c r="J24" s="208" t="s">
        <v>22</v>
      </c>
      <c r="K24" s="208"/>
      <c r="L24" s="207">
        <v>2300</v>
      </c>
      <c r="M24" s="207"/>
      <c r="N24" s="207"/>
      <c r="O24" s="19" t="s">
        <v>52</v>
      </c>
      <c r="P24" s="48">
        <f>COUNTIF('②日程及び旅費地域区分（様式）'!M:M, "乙")</f>
        <v>0</v>
      </c>
      <c r="Q24" s="18" t="s">
        <v>53</v>
      </c>
      <c r="R24" s="207" t="str">
        <f t="shared" si="0"/>
        <v/>
      </c>
      <c r="S24" s="207"/>
      <c r="T24" s="207"/>
      <c r="U24" s="18"/>
      <c r="V24" s="47"/>
    </row>
    <row r="25" spans="1:22" ht="18" customHeight="1">
      <c r="A25" s="186"/>
      <c r="B25" s="187"/>
      <c r="C25" s="187"/>
      <c r="D25" s="188"/>
      <c r="E25" s="153"/>
      <c r="F25" s="354"/>
      <c r="G25" s="355"/>
      <c r="H25" s="356"/>
      <c r="I25" s="49" t="s">
        <v>50</v>
      </c>
      <c r="J25" s="362" t="s">
        <v>23</v>
      </c>
      <c r="K25" s="362"/>
      <c r="L25" s="206">
        <v>2000</v>
      </c>
      <c r="M25" s="206"/>
      <c r="N25" s="206"/>
      <c r="O25" s="50" t="s">
        <v>52</v>
      </c>
      <c r="P25" s="51">
        <v>1</v>
      </c>
      <c r="Q25" s="26" t="s">
        <v>53</v>
      </c>
      <c r="R25" s="206">
        <f t="shared" si="0"/>
        <v>2000</v>
      </c>
      <c r="S25" s="206"/>
      <c r="T25" s="206"/>
      <c r="U25" s="26"/>
      <c r="V25" s="28"/>
    </row>
    <row r="26" spans="1:22" ht="22.8">
      <c r="A26" s="189"/>
      <c r="B26" s="190"/>
      <c r="C26" s="190"/>
      <c r="D26" s="191"/>
      <c r="E26" s="29" t="s">
        <v>41</v>
      </c>
      <c r="F26" s="359" t="str">
        <f>R26</f>
        <v/>
      </c>
      <c r="G26" s="360"/>
      <c r="H26" s="361"/>
      <c r="I26" s="49" t="s">
        <v>50</v>
      </c>
      <c r="J26" s="362" t="s">
        <v>24</v>
      </c>
      <c r="K26" s="362"/>
      <c r="L26" s="206">
        <v>1100</v>
      </c>
      <c r="M26" s="206"/>
      <c r="N26" s="206"/>
      <c r="O26" s="50" t="s">
        <v>52</v>
      </c>
      <c r="P26" s="52">
        <f>COUNTIF('②日程及び旅費地域区分（様式）'!M:M, "国内")</f>
        <v>0</v>
      </c>
      <c r="Q26" s="26" t="s">
        <v>53</v>
      </c>
      <c r="R26" s="206" t="str">
        <f t="shared" si="0"/>
        <v/>
      </c>
      <c r="S26" s="206"/>
      <c r="T26" s="206"/>
      <c r="U26" s="26"/>
      <c r="V26" s="28"/>
    </row>
    <row r="27" spans="1:22" ht="18" customHeight="1">
      <c r="A27" s="215" t="s">
        <v>19</v>
      </c>
      <c r="B27" s="184"/>
      <c r="C27" s="184"/>
      <c r="D27" s="185"/>
      <c r="E27" s="358" t="s">
        <v>39</v>
      </c>
      <c r="F27" s="357">
        <f>SUM(R27:T30)</f>
        <v>135000</v>
      </c>
      <c r="G27" s="357"/>
      <c r="H27" s="357"/>
      <c r="I27" s="42" t="s">
        <v>50</v>
      </c>
      <c r="J27" s="216" t="s">
        <v>51</v>
      </c>
      <c r="K27" s="216"/>
      <c r="L27" s="217">
        <v>27000</v>
      </c>
      <c r="M27" s="217"/>
      <c r="N27" s="217"/>
      <c r="O27" s="43" t="s">
        <v>52</v>
      </c>
      <c r="P27" s="44">
        <v>5</v>
      </c>
      <c r="Q27" s="23" t="s">
        <v>53</v>
      </c>
      <c r="R27" s="217">
        <f t="shared" si="0"/>
        <v>135000</v>
      </c>
      <c r="S27" s="217"/>
      <c r="T27" s="217"/>
      <c r="U27" s="23"/>
      <c r="V27" s="25"/>
    </row>
    <row r="28" spans="1:22" ht="18" customHeight="1">
      <c r="A28" s="186"/>
      <c r="B28" s="187"/>
      <c r="C28" s="187"/>
      <c r="D28" s="188"/>
      <c r="E28" s="358"/>
      <c r="F28" s="357"/>
      <c r="G28" s="357"/>
      <c r="H28" s="357"/>
      <c r="I28" s="45" t="s">
        <v>50</v>
      </c>
      <c r="J28" s="208" t="s">
        <v>21</v>
      </c>
      <c r="K28" s="208"/>
      <c r="L28" s="207">
        <v>23000</v>
      </c>
      <c r="M28" s="207"/>
      <c r="N28" s="207"/>
      <c r="O28" s="19" t="s">
        <v>52</v>
      </c>
      <c r="P28" s="53">
        <f>COUNTIFS('②日程及び旅費地域区分（様式）'!M:M, "甲", '②日程及び旅費地域区分（様式）'!T:T,"&gt;0")</f>
        <v>0</v>
      </c>
      <c r="Q28" s="18" t="s">
        <v>53</v>
      </c>
      <c r="R28" s="207" t="str">
        <f t="shared" si="0"/>
        <v/>
      </c>
      <c r="S28" s="207"/>
      <c r="T28" s="207"/>
      <c r="U28" s="18"/>
      <c r="V28" s="47"/>
    </row>
    <row r="29" spans="1:22" ht="18" customHeight="1">
      <c r="A29" s="186"/>
      <c r="B29" s="187"/>
      <c r="C29" s="187"/>
      <c r="D29" s="188"/>
      <c r="E29" s="358"/>
      <c r="F29" s="357"/>
      <c r="G29" s="357"/>
      <c r="H29" s="357"/>
      <c r="I29" s="45" t="s">
        <v>50</v>
      </c>
      <c r="J29" s="208" t="s">
        <v>22</v>
      </c>
      <c r="K29" s="208"/>
      <c r="L29" s="207">
        <v>20000</v>
      </c>
      <c r="M29" s="207"/>
      <c r="N29" s="207"/>
      <c r="O29" s="19" t="s">
        <v>52</v>
      </c>
      <c r="P29" s="53">
        <f>COUNTIFS('②日程及び旅費地域区分（様式）'!M:M, "乙", '②日程及び旅費地域区分（様式）'!T:T,"&gt;0")</f>
        <v>0</v>
      </c>
      <c r="Q29" s="18" t="s">
        <v>53</v>
      </c>
      <c r="R29" s="207" t="str">
        <f t="shared" si="0"/>
        <v/>
      </c>
      <c r="S29" s="207"/>
      <c r="T29" s="207"/>
      <c r="U29" s="18"/>
      <c r="V29" s="47"/>
    </row>
    <row r="30" spans="1:22" ht="18" customHeight="1">
      <c r="A30" s="186"/>
      <c r="B30" s="187"/>
      <c r="C30" s="187"/>
      <c r="D30" s="188"/>
      <c r="E30" s="358"/>
      <c r="F30" s="357"/>
      <c r="G30" s="357"/>
      <c r="H30" s="357"/>
      <c r="I30" s="49" t="s">
        <v>50</v>
      </c>
      <c r="J30" s="362" t="s">
        <v>23</v>
      </c>
      <c r="K30" s="362"/>
      <c r="L30" s="206">
        <v>18000</v>
      </c>
      <c r="M30" s="206"/>
      <c r="N30" s="206"/>
      <c r="O30" s="50" t="s">
        <v>52</v>
      </c>
      <c r="P30" s="54">
        <f>COUNTIFS('②日程及び旅費地域区分（様式）'!M:M, "丙", '②日程及び旅費地域区分（様式）'!T:T,"&gt;0")</f>
        <v>0</v>
      </c>
      <c r="Q30" s="26" t="s">
        <v>53</v>
      </c>
      <c r="R30" s="206" t="str">
        <f t="shared" si="0"/>
        <v/>
      </c>
      <c r="S30" s="206"/>
      <c r="T30" s="206"/>
      <c r="U30" s="26"/>
      <c r="V30" s="28"/>
    </row>
    <row r="31" spans="1:22" ht="22.8">
      <c r="A31" s="189"/>
      <c r="B31" s="190"/>
      <c r="C31" s="190"/>
      <c r="D31" s="191"/>
      <c r="E31" s="55" t="s">
        <v>41</v>
      </c>
      <c r="F31" s="357" t="str">
        <f>R31</f>
        <v/>
      </c>
      <c r="G31" s="357"/>
      <c r="H31" s="357"/>
      <c r="I31" s="49" t="s">
        <v>50</v>
      </c>
      <c r="J31" s="362" t="s">
        <v>24</v>
      </c>
      <c r="K31" s="362"/>
      <c r="L31" s="206">
        <v>13000</v>
      </c>
      <c r="M31" s="206"/>
      <c r="N31" s="206"/>
      <c r="O31" s="50" t="s">
        <v>52</v>
      </c>
      <c r="P31" s="54">
        <f>COUNTIFS('②日程及び旅費地域区分（様式）'!M:M, "国内", '②日程及び旅費地域区分（様式）'!T:T,"&gt;0")</f>
        <v>0</v>
      </c>
      <c r="Q31" s="26" t="s">
        <v>53</v>
      </c>
      <c r="R31" s="206" t="str">
        <f t="shared" si="0"/>
        <v/>
      </c>
      <c r="S31" s="206"/>
      <c r="T31" s="206"/>
      <c r="U31" s="26"/>
      <c r="V31" s="28"/>
    </row>
    <row r="32" spans="1:22" ht="19.5" customHeight="1">
      <c r="A32" s="183" t="s">
        <v>99</v>
      </c>
      <c r="B32" s="184"/>
      <c r="C32" s="184"/>
      <c r="D32" s="185"/>
      <c r="E32" s="339" t="s">
        <v>39</v>
      </c>
      <c r="F32" s="338">
        <f>SUM(I35:N35,O35)</f>
        <v>14998</v>
      </c>
      <c r="G32" s="338"/>
      <c r="H32" s="338"/>
      <c r="I32" s="328" t="s">
        <v>100</v>
      </c>
      <c r="J32" s="329"/>
      <c r="K32" s="330"/>
      <c r="L32" s="328" t="s">
        <v>101</v>
      </c>
      <c r="M32" s="329"/>
      <c r="N32" s="329"/>
      <c r="O32" s="140" t="s">
        <v>80</v>
      </c>
      <c r="P32" s="141"/>
      <c r="Q32" s="141"/>
      <c r="R32" s="142"/>
      <c r="S32" s="140" t="s">
        <v>81</v>
      </c>
      <c r="T32" s="141"/>
      <c r="U32" s="141"/>
      <c r="V32" s="142"/>
    </row>
    <row r="33" spans="1:47" ht="15.75" customHeight="1">
      <c r="A33" s="186"/>
      <c r="B33" s="187"/>
      <c r="C33" s="187"/>
      <c r="D33" s="188"/>
      <c r="E33" s="339"/>
      <c r="F33" s="338"/>
      <c r="G33" s="338"/>
      <c r="H33" s="338"/>
      <c r="I33" s="331"/>
      <c r="J33" s="332"/>
      <c r="K33" s="333"/>
      <c r="L33" s="331"/>
      <c r="M33" s="332"/>
      <c r="N33" s="332"/>
      <c r="O33" s="209" t="s">
        <v>84</v>
      </c>
      <c r="P33" s="210"/>
      <c r="Q33" s="210"/>
      <c r="R33" s="211"/>
      <c r="S33" s="212" t="s">
        <v>85</v>
      </c>
      <c r="T33" s="213"/>
      <c r="U33" s="213"/>
      <c r="V33" s="214"/>
      <c r="X33" s="205"/>
      <c r="Y33" s="205"/>
      <c r="Z33" s="205"/>
      <c r="AA33" s="205"/>
      <c r="AB33" s="205"/>
      <c r="AC33" s="138"/>
      <c r="AD33" s="138"/>
      <c r="AE33" s="138"/>
    </row>
    <row r="34" spans="1:47" ht="12" customHeight="1">
      <c r="A34" s="186"/>
      <c r="B34" s="187"/>
      <c r="C34" s="187"/>
      <c r="D34" s="188"/>
      <c r="E34" s="339"/>
      <c r="F34" s="338"/>
      <c r="G34" s="338"/>
      <c r="H34" s="338"/>
      <c r="I34" s="334"/>
      <c r="J34" s="335"/>
      <c r="K34" s="336"/>
      <c r="L34" s="334"/>
      <c r="M34" s="335"/>
      <c r="N34" s="335"/>
      <c r="O34" s="304" t="s">
        <v>71</v>
      </c>
      <c r="P34" s="305"/>
      <c r="Q34" s="305"/>
      <c r="R34" s="306"/>
      <c r="S34" s="304" t="s">
        <v>79</v>
      </c>
      <c r="T34" s="305"/>
      <c r="U34" s="305"/>
      <c r="V34" s="306"/>
      <c r="X34" s="205"/>
      <c r="Y34" s="205"/>
      <c r="Z34" s="205"/>
      <c r="AA34" s="205"/>
      <c r="AB34" s="205"/>
      <c r="AC34" s="138"/>
      <c r="AD34" s="138"/>
      <c r="AE34" s="138"/>
    </row>
    <row r="35" spans="1:47" ht="33.6" customHeight="1">
      <c r="A35" s="189"/>
      <c r="B35" s="190"/>
      <c r="C35" s="190"/>
      <c r="D35" s="191"/>
      <c r="E35" s="56" t="s">
        <v>41</v>
      </c>
      <c r="F35" s="338">
        <f>S35</f>
        <v>3950</v>
      </c>
      <c r="G35" s="338"/>
      <c r="H35" s="338"/>
      <c r="I35" s="337">
        <v>11000</v>
      </c>
      <c r="J35" s="337"/>
      <c r="K35" s="337"/>
      <c r="L35" s="340">
        <f>ROUNDDOWN((F22+F27)*0.01,0)</f>
        <v>1568</v>
      </c>
      <c r="M35" s="341"/>
      <c r="N35" s="342"/>
      <c r="O35" s="139">
        <v>2430</v>
      </c>
      <c r="P35" s="139"/>
      <c r="Q35" s="139"/>
      <c r="R35" s="139"/>
      <c r="S35" s="307">
        <v>3950</v>
      </c>
      <c r="T35" s="308"/>
      <c r="U35" s="308"/>
      <c r="V35" s="309"/>
      <c r="X35" s="205"/>
      <c r="Y35" s="205"/>
      <c r="Z35" s="205"/>
      <c r="AA35" s="205"/>
      <c r="AB35" s="205"/>
      <c r="AC35" s="138"/>
      <c r="AD35" s="138"/>
      <c r="AE35" s="138"/>
    </row>
    <row r="36" spans="1:47" ht="28.35" customHeight="1">
      <c r="A36" s="183" t="s">
        <v>54</v>
      </c>
      <c r="B36" s="346"/>
      <c r="C36" s="346"/>
      <c r="D36" s="347"/>
      <c r="E36" s="57" t="s">
        <v>39</v>
      </c>
      <c r="F36" s="232">
        <f>SUM(F13+F15+F22+F27+F32)</f>
        <v>443648</v>
      </c>
      <c r="G36" s="233"/>
      <c r="H36" s="233"/>
      <c r="I36" s="233"/>
      <c r="J36" s="233"/>
      <c r="K36" s="233"/>
      <c r="L36" s="233"/>
      <c r="M36" s="233"/>
      <c r="N36" s="234"/>
      <c r="O36" s="298" t="s">
        <v>55</v>
      </c>
      <c r="P36" s="299"/>
      <c r="Q36" s="300"/>
      <c r="R36" s="143">
        <f>SUM(F36+F37)</f>
        <v>451632</v>
      </c>
      <c r="S36" s="144"/>
      <c r="T36" s="144"/>
      <c r="U36" s="144"/>
      <c r="V36" s="145"/>
      <c r="X36" s="4"/>
      <c r="AC36" s="138"/>
      <c r="AD36" s="138"/>
      <c r="AE36" s="138"/>
    </row>
    <row r="37" spans="1:47" ht="27.6" customHeight="1">
      <c r="A37" s="348"/>
      <c r="B37" s="349"/>
      <c r="C37" s="349"/>
      <c r="D37" s="350"/>
      <c r="E37" s="58" t="s">
        <v>41</v>
      </c>
      <c r="F37" s="295">
        <f>SUM(F14,F16,F26,F31,F35)</f>
        <v>7984</v>
      </c>
      <c r="G37" s="296"/>
      <c r="H37" s="296"/>
      <c r="I37" s="296"/>
      <c r="J37" s="296"/>
      <c r="K37" s="296"/>
      <c r="L37" s="296"/>
      <c r="M37" s="296"/>
      <c r="N37" s="297"/>
      <c r="O37" s="301"/>
      <c r="P37" s="302"/>
      <c r="Q37" s="303"/>
      <c r="R37" s="146"/>
      <c r="S37" s="147"/>
      <c r="T37" s="147"/>
      <c r="U37" s="147"/>
      <c r="V37" s="148"/>
      <c r="AC37" s="138"/>
      <c r="AD37" s="138"/>
      <c r="AE37" s="138"/>
    </row>
    <row r="38" spans="1:47" ht="25.5" customHeight="1">
      <c r="A38" s="183" t="s">
        <v>73</v>
      </c>
      <c r="B38" s="346"/>
      <c r="C38" s="346"/>
      <c r="D38" s="347"/>
      <c r="E38" s="56" t="s">
        <v>39</v>
      </c>
      <c r="F38" s="198">
        <f>I39</f>
        <v>4210</v>
      </c>
      <c r="G38" s="199"/>
      <c r="H38" s="200"/>
      <c r="I38" s="343" t="s">
        <v>56</v>
      </c>
      <c r="J38" s="344"/>
      <c r="K38" s="345"/>
      <c r="L38" s="343" t="s">
        <v>57</v>
      </c>
      <c r="M38" s="344"/>
      <c r="N38" s="345"/>
      <c r="O38" s="283" t="s">
        <v>58</v>
      </c>
      <c r="P38" s="284"/>
      <c r="Q38" s="285"/>
      <c r="R38" s="143">
        <f>SUM(F38+F39)</f>
        <v>4760</v>
      </c>
      <c r="S38" s="144"/>
      <c r="T38" s="144"/>
      <c r="U38" s="144"/>
      <c r="V38" s="145"/>
      <c r="AC38" s="138"/>
      <c r="AD38" s="138"/>
      <c r="AE38" s="138"/>
    </row>
    <row r="39" spans="1:47" ht="21.75" customHeight="1">
      <c r="A39" s="363"/>
      <c r="B39" s="364"/>
      <c r="C39" s="364"/>
      <c r="D39" s="365"/>
      <c r="E39" s="56" t="s">
        <v>41</v>
      </c>
      <c r="F39" s="198">
        <f>L39</f>
        <v>550</v>
      </c>
      <c r="G39" s="199"/>
      <c r="H39" s="200"/>
      <c r="I39" s="399">
        <v>4210</v>
      </c>
      <c r="J39" s="400"/>
      <c r="K39" s="401"/>
      <c r="L39" s="402">
        <v>550</v>
      </c>
      <c r="M39" s="403"/>
      <c r="N39" s="404"/>
      <c r="O39" s="286"/>
      <c r="P39" s="287"/>
      <c r="Q39" s="288"/>
      <c r="R39" s="146"/>
      <c r="S39" s="147"/>
      <c r="T39" s="147"/>
      <c r="U39" s="147"/>
      <c r="V39" s="148"/>
    </row>
    <row r="40" spans="1:47" ht="24" customHeight="1">
      <c r="A40" s="183" t="s">
        <v>74</v>
      </c>
      <c r="B40" s="184"/>
      <c r="C40" s="184"/>
      <c r="D40" s="185"/>
      <c r="E40" s="316" t="s">
        <v>39</v>
      </c>
      <c r="F40" s="310">
        <f>SUM(I41+L41)</f>
        <v>50000</v>
      </c>
      <c r="G40" s="311"/>
      <c r="H40" s="312"/>
      <c r="I40" s="318" t="s">
        <v>59</v>
      </c>
      <c r="J40" s="319"/>
      <c r="K40" s="320"/>
      <c r="L40" s="192" t="s">
        <v>69</v>
      </c>
      <c r="M40" s="193"/>
      <c r="N40" s="194"/>
      <c r="O40" s="283" t="s">
        <v>60</v>
      </c>
      <c r="P40" s="323"/>
      <c r="Q40" s="324"/>
      <c r="R40" s="289">
        <f>F40</f>
        <v>50000</v>
      </c>
      <c r="S40" s="290"/>
      <c r="T40" s="290"/>
      <c r="U40" s="290"/>
      <c r="V40" s="291"/>
    </row>
    <row r="41" spans="1:47" ht="19.5" customHeight="1" thickBot="1">
      <c r="A41" s="189"/>
      <c r="B41" s="190"/>
      <c r="C41" s="190"/>
      <c r="D41" s="191"/>
      <c r="E41" s="317"/>
      <c r="F41" s="313"/>
      <c r="G41" s="314"/>
      <c r="H41" s="315"/>
      <c r="I41" s="321">
        <v>50000</v>
      </c>
      <c r="J41" s="321"/>
      <c r="K41" s="322"/>
      <c r="L41" s="396">
        <v>0</v>
      </c>
      <c r="M41" s="397"/>
      <c r="N41" s="398"/>
      <c r="O41" s="325"/>
      <c r="P41" s="326"/>
      <c r="Q41" s="327"/>
      <c r="R41" s="292"/>
      <c r="S41" s="293"/>
      <c r="T41" s="293"/>
      <c r="U41" s="293"/>
      <c r="V41" s="294"/>
    </row>
    <row r="42" spans="1:47" ht="15" customHeight="1" thickTop="1">
      <c r="A42" s="183" t="s">
        <v>102</v>
      </c>
      <c r="B42" s="184"/>
      <c r="C42" s="184"/>
      <c r="D42" s="185"/>
      <c r="E42" s="168"/>
      <c r="F42" s="169"/>
      <c r="G42" s="169"/>
      <c r="H42" s="169"/>
      <c r="I42" s="169"/>
      <c r="J42" s="169"/>
      <c r="K42" s="169"/>
      <c r="L42" s="169"/>
      <c r="M42" s="169"/>
      <c r="N42" s="169"/>
      <c r="O42" s="159" t="s">
        <v>61</v>
      </c>
      <c r="P42" s="160"/>
      <c r="Q42" s="161"/>
      <c r="R42" s="174">
        <f>SUM(R36:V41)</f>
        <v>506392</v>
      </c>
      <c r="S42" s="175"/>
      <c r="T42" s="175"/>
      <c r="U42" s="175"/>
      <c r="V42" s="176"/>
      <c r="Z42" s="3"/>
      <c r="AA42" s="3"/>
    </row>
    <row r="43" spans="1:47" ht="15" customHeight="1">
      <c r="A43" s="186"/>
      <c r="B43" s="187"/>
      <c r="C43" s="187"/>
      <c r="D43" s="188"/>
      <c r="E43" s="170"/>
      <c r="F43" s="171"/>
      <c r="G43" s="171"/>
      <c r="H43" s="171"/>
      <c r="I43" s="171"/>
      <c r="J43" s="171"/>
      <c r="K43" s="171"/>
      <c r="L43" s="171"/>
      <c r="M43" s="171"/>
      <c r="N43" s="171"/>
      <c r="O43" s="162"/>
      <c r="P43" s="163"/>
      <c r="Q43" s="164"/>
      <c r="R43" s="177"/>
      <c r="S43" s="178"/>
      <c r="T43" s="178"/>
      <c r="U43" s="178"/>
      <c r="V43" s="179"/>
      <c r="Z43" s="158"/>
      <c r="AA43" s="158"/>
      <c r="AB43" s="158"/>
      <c r="AC43" s="158"/>
      <c r="AD43" s="158"/>
      <c r="AE43" s="158"/>
      <c r="AF43" s="158"/>
      <c r="AG43" s="158"/>
      <c r="AH43" s="158"/>
      <c r="AI43" s="158"/>
      <c r="AJ43" s="158"/>
      <c r="AK43" s="158"/>
      <c r="AL43" s="158"/>
      <c r="AM43" s="158"/>
      <c r="AN43" s="158"/>
      <c r="AO43" s="158"/>
      <c r="AP43" s="158"/>
      <c r="AQ43" s="158"/>
      <c r="AR43" s="158"/>
      <c r="AS43" s="158"/>
      <c r="AT43" s="158"/>
      <c r="AU43" s="158"/>
    </row>
    <row r="44" spans="1:47" ht="29.25" customHeight="1" thickBot="1">
      <c r="A44" s="189"/>
      <c r="B44" s="190"/>
      <c r="C44" s="190"/>
      <c r="D44" s="191"/>
      <c r="E44" s="172"/>
      <c r="F44" s="173"/>
      <c r="G44" s="173"/>
      <c r="H44" s="173"/>
      <c r="I44" s="173"/>
      <c r="J44" s="173"/>
      <c r="K44" s="173"/>
      <c r="L44" s="173"/>
      <c r="M44" s="173"/>
      <c r="N44" s="173"/>
      <c r="O44" s="165"/>
      <c r="P44" s="166"/>
      <c r="Q44" s="167"/>
      <c r="R44" s="180"/>
      <c r="S44" s="181"/>
      <c r="T44" s="181"/>
      <c r="U44" s="181"/>
      <c r="V44" s="182"/>
      <c r="Z44" s="158"/>
      <c r="AA44" s="158"/>
      <c r="AB44" s="158"/>
      <c r="AC44" s="158"/>
      <c r="AD44" s="158"/>
      <c r="AE44" s="158"/>
      <c r="AF44" s="158"/>
      <c r="AG44" s="158"/>
      <c r="AH44" s="158"/>
      <c r="AI44" s="158"/>
      <c r="AJ44" s="158"/>
      <c r="AK44" s="158"/>
      <c r="AL44" s="158"/>
      <c r="AM44" s="158"/>
      <c r="AN44" s="158"/>
      <c r="AO44" s="158"/>
      <c r="AP44" s="158"/>
      <c r="AQ44" s="158"/>
      <c r="AR44" s="158"/>
      <c r="AS44" s="158"/>
      <c r="AT44" s="158"/>
      <c r="AU44" s="158"/>
    </row>
    <row r="45" spans="1:47" ht="18" customHeight="1" thickTop="1">
      <c r="A45" s="152" t="s">
        <v>70</v>
      </c>
      <c r="B45" s="149" t="s">
        <v>77</v>
      </c>
      <c r="C45" s="150"/>
      <c r="D45" s="150"/>
      <c r="E45" s="150"/>
      <c r="F45" s="150"/>
      <c r="G45" s="150"/>
      <c r="H45" s="150"/>
      <c r="I45" s="150"/>
      <c r="J45" s="150"/>
      <c r="K45" s="150"/>
      <c r="L45" s="150"/>
      <c r="M45" s="150"/>
      <c r="N45" s="150"/>
      <c r="O45" s="150"/>
      <c r="P45" s="150"/>
      <c r="Q45" s="150"/>
      <c r="R45" s="150"/>
      <c r="S45" s="150"/>
      <c r="T45" s="150"/>
      <c r="U45" s="150"/>
      <c r="V45" s="151"/>
      <c r="Z45" s="3"/>
    </row>
    <row r="46" spans="1:47" ht="18" customHeight="1">
      <c r="A46" s="153"/>
      <c r="B46" s="149" t="s">
        <v>78</v>
      </c>
      <c r="C46" s="150"/>
      <c r="D46" s="150"/>
      <c r="E46" s="150"/>
      <c r="F46" s="150"/>
      <c r="G46" s="150"/>
      <c r="H46" s="150"/>
      <c r="I46" s="150"/>
      <c r="J46" s="150"/>
      <c r="K46" s="150"/>
      <c r="L46" s="150"/>
      <c r="M46" s="150"/>
      <c r="N46" s="150"/>
      <c r="O46" s="150"/>
      <c r="P46" s="150"/>
      <c r="Q46" s="150"/>
      <c r="R46" s="150"/>
      <c r="S46" s="150"/>
      <c r="T46" s="150"/>
      <c r="U46" s="150"/>
      <c r="V46" s="151"/>
    </row>
    <row r="47" spans="1:47" ht="18" customHeight="1">
      <c r="A47" s="153"/>
      <c r="B47" s="149" t="s">
        <v>75</v>
      </c>
      <c r="C47" s="150"/>
      <c r="D47" s="150"/>
      <c r="E47" s="150"/>
      <c r="F47" s="150"/>
      <c r="G47" s="150"/>
      <c r="H47" s="150"/>
      <c r="I47" s="150"/>
      <c r="J47" s="150"/>
      <c r="K47" s="150"/>
      <c r="L47" s="150"/>
      <c r="M47" s="150"/>
      <c r="N47" s="150"/>
      <c r="O47" s="150"/>
      <c r="P47" s="150"/>
      <c r="Q47" s="150"/>
      <c r="R47" s="150"/>
      <c r="S47" s="150"/>
      <c r="T47" s="150"/>
      <c r="U47" s="150"/>
      <c r="V47" s="151"/>
    </row>
    <row r="48" spans="1:47" ht="18" customHeight="1">
      <c r="A48" s="153"/>
      <c r="B48" s="149" t="s">
        <v>82</v>
      </c>
      <c r="C48" s="150"/>
      <c r="D48" s="150"/>
      <c r="E48" s="150"/>
      <c r="F48" s="150"/>
      <c r="G48" s="150"/>
      <c r="H48" s="150"/>
      <c r="I48" s="150"/>
      <c r="J48" s="150"/>
      <c r="K48" s="150"/>
      <c r="L48" s="150"/>
      <c r="M48" s="150"/>
      <c r="N48" s="150"/>
      <c r="O48" s="150"/>
      <c r="P48" s="150"/>
      <c r="Q48" s="150"/>
      <c r="R48" s="150"/>
      <c r="S48" s="150"/>
      <c r="T48" s="150"/>
      <c r="U48" s="150"/>
      <c r="V48" s="151"/>
    </row>
    <row r="49" spans="1:22" ht="18" customHeight="1">
      <c r="A49" s="153"/>
      <c r="B49" s="149" t="s">
        <v>83</v>
      </c>
      <c r="C49" s="150"/>
      <c r="D49" s="150"/>
      <c r="E49" s="150"/>
      <c r="F49" s="150"/>
      <c r="G49" s="150"/>
      <c r="H49" s="150"/>
      <c r="I49" s="150"/>
      <c r="J49" s="150"/>
      <c r="K49" s="150"/>
      <c r="L49" s="150"/>
      <c r="M49" s="150"/>
      <c r="N49" s="150"/>
      <c r="O49" s="150"/>
      <c r="P49" s="150"/>
      <c r="Q49" s="150"/>
      <c r="R49" s="150"/>
      <c r="S49" s="150"/>
      <c r="T49" s="150"/>
      <c r="U49" s="150"/>
      <c r="V49" s="151"/>
    </row>
    <row r="50" spans="1:22" ht="18" customHeight="1">
      <c r="A50" s="153"/>
      <c r="B50" s="149" t="s">
        <v>72</v>
      </c>
      <c r="C50" s="150"/>
      <c r="D50" s="150"/>
      <c r="E50" s="150"/>
      <c r="F50" s="150"/>
      <c r="G50" s="150"/>
      <c r="H50" s="150"/>
      <c r="I50" s="150"/>
      <c r="J50" s="150"/>
      <c r="K50" s="150"/>
      <c r="L50" s="150"/>
      <c r="M50" s="150"/>
      <c r="N50" s="150"/>
      <c r="O50" s="150"/>
      <c r="P50" s="150"/>
      <c r="Q50" s="150"/>
      <c r="R50" s="150"/>
      <c r="S50" s="150"/>
      <c r="T50" s="150"/>
      <c r="U50" s="150"/>
      <c r="V50" s="151"/>
    </row>
    <row r="51" spans="1:22" ht="18" customHeight="1">
      <c r="A51" s="154"/>
      <c r="B51" s="155" t="s">
        <v>76</v>
      </c>
      <c r="C51" s="156"/>
      <c r="D51" s="156"/>
      <c r="E51" s="156"/>
      <c r="F51" s="156"/>
      <c r="G51" s="156"/>
      <c r="H51" s="156"/>
      <c r="I51" s="156"/>
      <c r="J51" s="156"/>
      <c r="K51" s="156"/>
      <c r="L51" s="156"/>
      <c r="M51" s="156"/>
      <c r="N51" s="156"/>
      <c r="O51" s="156"/>
      <c r="P51" s="156"/>
      <c r="Q51" s="156"/>
      <c r="R51" s="156"/>
      <c r="S51" s="156"/>
      <c r="T51" s="156"/>
      <c r="U51" s="156"/>
      <c r="V51" s="157"/>
    </row>
  </sheetData>
  <mergeCells count="138">
    <mergeCell ref="Q1:V1"/>
    <mergeCell ref="A2:V2"/>
    <mergeCell ref="A5:H5"/>
    <mergeCell ref="I5:M5"/>
    <mergeCell ref="N5:V5"/>
    <mergeCell ref="A6:H7"/>
    <mergeCell ref="I6:M7"/>
    <mergeCell ref="N6:V7"/>
    <mergeCell ref="E16:E21"/>
    <mergeCell ref="F16:H21"/>
    <mergeCell ref="I16:I21"/>
    <mergeCell ref="J16:V16"/>
    <mergeCell ref="L18:N18"/>
    <mergeCell ref="Q18:S18"/>
    <mergeCell ref="L19:N19"/>
    <mergeCell ref="A9:D10"/>
    <mergeCell ref="E9:G9"/>
    <mergeCell ref="E10:G10"/>
    <mergeCell ref="N10:O10"/>
    <mergeCell ref="Q10:R10"/>
    <mergeCell ref="A11:D12"/>
    <mergeCell ref="E11:V12"/>
    <mergeCell ref="R26:T26"/>
    <mergeCell ref="J13:Q13"/>
    <mergeCell ref="R13:V13"/>
    <mergeCell ref="F14:H14"/>
    <mergeCell ref="J14:Q14"/>
    <mergeCell ref="R14:V14"/>
    <mergeCell ref="F15:H15"/>
    <mergeCell ref="J15:Q15"/>
    <mergeCell ref="U19:V19"/>
    <mergeCell ref="L20:N20"/>
    <mergeCell ref="O20:P20"/>
    <mergeCell ref="Q20:S20"/>
    <mergeCell ref="U20:V20"/>
    <mergeCell ref="O19:P19"/>
    <mergeCell ref="Q19:S19"/>
    <mergeCell ref="R21:S21"/>
    <mergeCell ref="R15:V15"/>
    <mergeCell ref="L30:N30"/>
    <mergeCell ref="R30:T30"/>
    <mergeCell ref="F31:H31"/>
    <mergeCell ref="J31:K31"/>
    <mergeCell ref="L31:N31"/>
    <mergeCell ref="R31:T31"/>
    <mergeCell ref="A22:D26"/>
    <mergeCell ref="E22:E25"/>
    <mergeCell ref="F22:H25"/>
    <mergeCell ref="J22:K22"/>
    <mergeCell ref="L22:N22"/>
    <mergeCell ref="R22:T22"/>
    <mergeCell ref="J23:K23"/>
    <mergeCell ref="L23:N23"/>
    <mergeCell ref="R23:T23"/>
    <mergeCell ref="J24:K24"/>
    <mergeCell ref="L24:N24"/>
    <mergeCell ref="R24:T24"/>
    <mergeCell ref="J25:K25"/>
    <mergeCell ref="L25:N25"/>
    <mergeCell ref="R25:T25"/>
    <mergeCell ref="F26:H26"/>
    <mergeCell ref="J26:K26"/>
    <mergeCell ref="L26:N26"/>
    <mergeCell ref="X33:AB33"/>
    <mergeCell ref="AC33:AE35"/>
    <mergeCell ref="O34:R34"/>
    <mergeCell ref="S34:V34"/>
    <mergeCell ref="X34:AB34"/>
    <mergeCell ref="O35:R35"/>
    <mergeCell ref="S35:V35"/>
    <mergeCell ref="O32:R32"/>
    <mergeCell ref="A13:D21"/>
    <mergeCell ref="F13:H13"/>
    <mergeCell ref="I13:I14"/>
    <mergeCell ref="A27:D31"/>
    <mergeCell ref="E27:E30"/>
    <mergeCell ref="F27:H30"/>
    <mergeCell ref="J27:K27"/>
    <mergeCell ref="L27:N27"/>
    <mergeCell ref="R27:T27"/>
    <mergeCell ref="J28:K28"/>
    <mergeCell ref="L28:N28"/>
    <mergeCell ref="R28:T28"/>
    <mergeCell ref="J29:K29"/>
    <mergeCell ref="L29:N29"/>
    <mergeCell ref="R29:T29"/>
    <mergeCell ref="J30:K30"/>
    <mergeCell ref="S32:V32"/>
    <mergeCell ref="O33:R33"/>
    <mergeCell ref="S33:V33"/>
    <mergeCell ref="A38:D39"/>
    <mergeCell ref="F38:H38"/>
    <mergeCell ref="I38:K38"/>
    <mergeCell ref="L38:N38"/>
    <mergeCell ref="O38:Q39"/>
    <mergeCell ref="R38:V39"/>
    <mergeCell ref="Z43:AU44"/>
    <mergeCell ref="X35:AB35"/>
    <mergeCell ref="A36:D37"/>
    <mergeCell ref="F36:N36"/>
    <mergeCell ref="O36:Q37"/>
    <mergeCell ref="R36:V37"/>
    <mergeCell ref="AC36:AE36"/>
    <mergeCell ref="F37:N37"/>
    <mergeCell ref="AC37:AE37"/>
    <mergeCell ref="A32:D35"/>
    <mergeCell ref="E32:E34"/>
    <mergeCell ref="F32:H34"/>
    <mergeCell ref="I32:K34"/>
    <mergeCell ref="L32:N34"/>
    <mergeCell ref="F35:H35"/>
    <mergeCell ref="I35:K35"/>
    <mergeCell ref="L35:N35"/>
    <mergeCell ref="AC38:AE38"/>
    <mergeCell ref="F39:H39"/>
    <mergeCell ref="I39:K39"/>
    <mergeCell ref="L39:N39"/>
    <mergeCell ref="A40:D41"/>
    <mergeCell ref="E40:E41"/>
    <mergeCell ref="F40:H41"/>
    <mergeCell ref="A45:A51"/>
    <mergeCell ref="B45:V45"/>
    <mergeCell ref="B46:V46"/>
    <mergeCell ref="B47:V47"/>
    <mergeCell ref="B48:V48"/>
    <mergeCell ref="B49:V49"/>
    <mergeCell ref="B50:V50"/>
    <mergeCell ref="B51:V51"/>
    <mergeCell ref="R40:V41"/>
    <mergeCell ref="I41:K41"/>
    <mergeCell ref="L41:N41"/>
    <mergeCell ref="A42:D44"/>
    <mergeCell ref="E42:N44"/>
    <mergeCell ref="O42:Q44"/>
    <mergeCell ref="R42:V44"/>
    <mergeCell ref="I40:K40"/>
    <mergeCell ref="L40:N40"/>
    <mergeCell ref="O40:Q41"/>
  </mergeCells>
  <phoneticPr fontId="2"/>
  <dataValidations count="2">
    <dataValidation showInputMessage="1" showErrorMessage="1" sqref="A6" xr:uid="{10ABDA03-83CC-4055-A9B5-7BEC2A5D3ADE}"/>
    <dataValidation allowBlank="1" showInputMessage="1" showErrorMessage="1" prompt="燃油特別料金、航空保険料、出入国税等を含めてください" sqref="J13:Q14" xr:uid="{27C565A9-A250-44E1-9EFC-0790804F0413}"/>
  </dataValidations>
  <printOptions horizontalCentered="1"/>
  <pageMargins left="0.59055118110236227" right="0.39370078740157483" top="0.27" bottom="0" header="0.25" footer="0.31496062992125984"/>
  <pageSetup paperSize="9" scale="78" orientation="portrait" cellComments="asDisplayed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4</vt:i4>
      </vt:variant>
    </vt:vector>
  </HeadingPairs>
  <TitlesOfParts>
    <vt:vector size="9" baseType="lpstr">
      <vt:lpstr>①【事前】日程表 (様式)</vt:lpstr>
      <vt:lpstr>②日程及び旅費地域区分（様式）</vt:lpstr>
      <vt:lpstr>③外国旅費請求書（様式）</vt:lpstr>
      <vt:lpstr>【記入例】②日程及旅費地域区分</vt:lpstr>
      <vt:lpstr>【記入例】③外国旅費請求書</vt:lpstr>
      <vt:lpstr>【記入例】③外国旅費請求書!Print_Area</vt:lpstr>
      <vt:lpstr>'①【事前】日程表 (様式)'!Print_Area</vt:lpstr>
      <vt:lpstr>'②日程及び旅費地域区分（様式）'!Print_Area</vt:lpstr>
      <vt:lpstr>'③外国旅費請求書（様式）'!Print_Area</vt:lpstr>
    </vt:vector>
  </TitlesOfParts>
  <Manager/>
  <Company>横浜市立大学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YCU</dc:creator>
  <cp:keywords/>
  <dc:description/>
  <cp:lastModifiedBy>有賀　小百合（横浜市大 研究基盤課）</cp:lastModifiedBy>
  <cp:revision/>
  <cp:lastPrinted>2023-09-13T05:36:54Z</cp:lastPrinted>
  <dcterms:created xsi:type="dcterms:W3CDTF">2017-03-01T08:47:34Z</dcterms:created>
  <dcterms:modified xsi:type="dcterms:W3CDTF">2024-04-25T04:33:04Z</dcterms:modified>
  <cp:category/>
  <cp:contentStatus/>
</cp:coreProperties>
</file>