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tables/table2.xml" ContentType="application/vnd.openxmlformats-officedocument.spreadsheetml.table+xml"/>
  <Override PartName="/xl/comments3.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jimu-nas\先端研\01_研究基盤課\Kibanka\研究費執行マニュアル（様式集 旅費の手引き）\2024年度\7_【HP更新版】\"/>
    </mc:Choice>
  </mc:AlternateContent>
  <xr:revisionPtr revIDLastSave="0" documentId="13_ncr:1_{33D1B88D-9ACE-43B2-B126-F41FC698612A}" xr6:coauthVersionLast="47" xr6:coauthVersionMax="47" xr10:uidLastSave="{00000000-0000-0000-0000-000000000000}"/>
  <bookViews>
    <workbookView xWindow="-108" yWindow="-108" windowWidth="23256" windowHeight="14976" activeTab="2" xr2:uid="{00000000-000D-0000-FFFF-FFFF00000000}"/>
  </bookViews>
  <sheets>
    <sheet name="資産種別コード" sheetId="5" r:id="rId1"/>
    <sheet name="①管理台帳" sheetId="3" r:id="rId2"/>
    <sheet name="➁発議書（様式）" sheetId="4" r:id="rId3"/>
    <sheet name="【記入例】①管理台帳 " sheetId="6" r:id="rId4"/>
    <sheet name="【記入例】➁発議書" sheetId="7" r:id="rId5"/>
  </sheets>
  <externalReferences>
    <externalReference r:id="rId6"/>
    <externalReference r:id="rId7"/>
  </externalReferences>
  <definedNames>
    <definedName name="_xlnm._FilterDatabase" localSheetId="0" hidden="1">資産種別コード!$B$4:$F$111</definedName>
    <definedName name="_xlnm.Print_Area" localSheetId="4">【記入例】➁発議書!$A$2:$H$31</definedName>
    <definedName name="_xlnm.Print_Area" localSheetId="1">①管理台帳!$A$1:$W$112</definedName>
    <definedName name="_xlnm.Print_Area" localSheetId="2">'➁発議書（様式）'!$A$2:$H$27</definedName>
    <definedName name="プロジェクト">[1]プロジェクト一覧表2018!$A$1:$AR$1472</definedName>
    <definedName name="教員マスタ">[1]教員マスタ!$A$1:$K$798</definedName>
    <definedName name="所属">[2]入力制限用リスト!$C$2:$C$13</definedName>
    <definedName name="秘書">[1]秘書!$A$1:$B$50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6" i="4" l="1"/>
  <c r="B8" i="4"/>
  <c r="B11" i="4"/>
  <c r="G5" i="7" l="1"/>
  <c r="G5" i="4"/>
  <c r="B11" i="7" l="1"/>
  <c r="B10" i="7"/>
  <c r="B10" i="4"/>
  <c r="F21" i="7" l="1"/>
  <c r="C21" i="7"/>
  <c r="E20" i="7"/>
  <c r="B20" i="7"/>
  <c r="B16" i="7"/>
  <c r="B14" i="7"/>
  <c r="B13" i="7"/>
  <c r="B9" i="7"/>
  <c r="B8" i="7" l="1"/>
  <c r="B7" i="7"/>
  <c r="H21" i="7" l="1"/>
  <c r="G21" i="7"/>
  <c r="F20" i="7"/>
  <c r="C20" i="7"/>
  <c r="D12" i="7"/>
  <c r="J29" i="6"/>
  <c r="J28" i="6"/>
  <c r="J27" i="6"/>
  <c r="J26" i="6"/>
  <c r="J25" i="6"/>
  <c r="J24" i="6"/>
  <c r="J23" i="6"/>
  <c r="J22" i="6"/>
  <c r="J21" i="6"/>
  <c r="J20" i="6"/>
  <c r="J19" i="6"/>
  <c r="J18" i="6"/>
  <c r="J17" i="6"/>
  <c r="J16" i="6"/>
  <c r="J15" i="6"/>
  <c r="J14" i="6"/>
  <c r="J13" i="6"/>
  <c r="J12" i="6"/>
  <c r="C12" i="7" s="1"/>
  <c r="M5" i="6" l="1"/>
  <c r="M6" i="6" s="1"/>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24" i="3" l="1"/>
  <c r="I22" i="3"/>
  <c r="I61" i="3"/>
  <c r="I60" i="3"/>
  <c r="I59" i="3"/>
  <c r="I58" i="3"/>
  <c r="I57" i="3"/>
  <c r="I56" i="3"/>
  <c r="I55" i="3"/>
  <c r="I54" i="3"/>
  <c r="I53" i="3"/>
  <c r="I52" i="3"/>
  <c r="I51" i="3"/>
  <c r="I50" i="3"/>
  <c r="I49" i="3"/>
  <c r="I48" i="3"/>
  <c r="I47" i="3"/>
  <c r="I46" i="3"/>
  <c r="I45" i="3"/>
  <c r="I44" i="3"/>
  <c r="I43" i="3"/>
  <c r="I42" i="3"/>
  <c r="I41" i="3"/>
  <c r="I40" i="3"/>
  <c r="I39" i="3"/>
  <c r="I38" i="3"/>
  <c r="I37" i="3"/>
  <c r="I36" i="3"/>
  <c r="I35" i="3"/>
  <c r="I34" i="3"/>
  <c r="I33" i="3"/>
  <c r="I32" i="3"/>
  <c r="I31" i="3"/>
  <c r="I30" i="3"/>
  <c r="I29" i="3"/>
  <c r="I28" i="3"/>
  <c r="I27" i="3"/>
  <c r="I26" i="3"/>
  <c r="I25" i="3"/>
  <c r="I23" i="3"/>
  <c r="F21" i="4" l="1"/>
  <c r="C21" i="4"/>
  <c r="E20" i="4"/>
  <c r="B20" i="4"/>
  <c r="B14" i="4"/>
  <c r="B13" i="4"/>
  <c r="B9" i="4"/>
  <c r="B7" i="4"/>
  <c r="H21" i="4"/>
  <c r="G21" i="4"/>
  <c r="F20" i="4"/>
  <c r="C20" i="4"/>
  <c r="D12" i="4"/>
  <c r="I21" i="3"/>
  <c r="I20" i="3"/>
  <c r="I19" i="3"/>
  <c r="I18" i="3"/>
  <c r="I17" i="3"/>
  <c r="I16" i="3"/>
  <c r="I15" i="3"/>
  <c r="I14" i="3"/>
  <c r="I13" i="3"/>
  <c r="I12" i="3"/>
  <c r="L5" i="3" l="1"/>
  <c r="L6" i="3" s="1"/>
  <c r="C1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author>
  </authors>
  <commentList>
    <comment ref="L11" authorId="0" shapeId="0" xr:uid="{4462C18A-F462-463F-9C1B-144A12F37B78}">
      <text>
        <r>
          <rPr>
            <sz val="10"/>
            <color indexed="81"/>
            <rFont val="HGPｺﾞｼｯｸM"/>
            <family val="3"/>
            <charset val="128"/>
          </rPr>
          <t>「内容」の記載をもとに、研究費交付元に用途を報告しますので、パソコンや什器などは、その研究費の研究活動のために使用したことが分かるよう記載してください。
また、年度末に多量の消耗品、高額な備品等を購入した場合も、その研究に対する必要性を明記してください。
一見、研究活動と関わりがなさそうな消耗品を購入する場合、その研究に対する必要性（○○の実験に使用するため等）を記載するようにお願いします。</t>
        </r>
      </text>
    </comment>
    <comment ref="M11" authorId="0" shapeId="0" xr:uid="{D4585E6D-A2CB-4E13-9A33-C0CA08AF8F40}">
      <text>
        <r>
          <rPr>
            <sz val="10"/>
            <color indexed="81"/>
            <rFont val="HGPｺﾞｼｯｸM"/>
            <family val="3"/>
            <charset val="128"/>
          </rPr>
          <t>設備備品を購入する場合は、
設置・管理場所と資産種別コードをこの欄に記載してください。
（資産種別コードは別シート参照）</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横浜市立大学</author>
    <author>ycustaff</author>
  </authors>
  <commentList>
    <comment ref="B14" authorId="0" shapeId="0" xr:uid="{A66C70B4-1B0C-4818-91C0-97B8A7311AEA}">
      <text>
        <r>
          <rPr>
            <b/>
            <sz val="9"/>
            <color indexed="81"/>
            <rFont val="ＭＳ Ｐゴシック"/>
            <family val="3"/>
            <charset val="128"/>
          </rPr>
          <t>「内容」の記載をもとに、研究費交付元に用途を報告しますので、パソコンや什器などは、その研究費の研究活動のために使用したことが分かるよう記載してください。
また、年度末に多量の消耗品、高額な備品等を購入した場合も、その研究に対する必要性を明記してください。
一見、研究活動と関わりがなさそうな消耗品を購入する場合、その研究に対する必要性（○○の実験に使用するため等）を記載するようにお願いします。</t>
        </r>
      </text>
    </comment>
    <comment ref="B16" authorId="1" shapeId="0" xr:uid="{B24398D9-2B39-4478-AB50-C68C7A618D36}">
      <text>
        <r>
          <rPr>
            <b/>
            <sz val="9"/>
            <color indexed="81"/>
            <rFont val="MS P ゴシック"/>
            <family val="3"/>
            <charset val="128"/>
          </rPr>
          <t>海外出張に関しましては、「海外出張許可願海外出張（研修）許可願 兼 誓約書」の様式変更（R6.4.1～）に伴いまして、下記項目を必ず備考欄にご記入下さい。
★日当の支出の「要」「不要」:職位に関わらず全員ご記入ください。
★切符購入（ICカードなし）：該当者のみ（未記載の場合、自動的にＩＣカード利用料金を適用します。）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ycu</author>
    <author>y</author>
    <author>ycustaff</author>
  </authors>
  <commentList>
    <comment ref="M11" authorId="0" shapeId="0" xr:uid="{07870A32-45D6-4818-96D7-AC858BA0CE1B}">
      <text>
        <r>
          <rPr>
            <sz val="10"/>
            <color indexed="81"/>
            <rFont val="HGPｺﾞｼｯｸM"/>
            <family val="3"/>
            <charset val="128"/>
          </rPr>
          <t>「内容」の記載をもとに、研究費交付元に用途を報告しますので、パソコンや什器などは、その研究費の研究活動のために使用したことが分かるよう記載してください。
また、年度末に多量の消耗品、高額な備品等を購入した場合も、その研究に対する必要性を明記してください。
一見、研究活動と関わりがなさそうな消耗品を購入する場合、その研究に対する必要性（○○の実験に使用するため等）を記載するようにお願いします。</t>
        </r>
      </text>
    </comment>
    <comment ref="N11" authorId="0" shapeId="0" xr:uid="{216F2598-F05E-4F8C-AB42-DA023D48927F}">
      <text>
        <r>
          <rPr>
            <sz val="10"/>
            <color indexed="81"/>
            <rFont val="HGPｺﾞｼｯｸM"/>
            <family val="3"/>
            <charset val="128"/>
          </rPr>
          <t>設備備品を購入する場合は、
設置・管理場所と資産種別コードをこの欄に記載してください。
（資産種別コードは別シート参照）</t>
        </r>
      </text>
    </comment>
    <comment ref="A13" authorId="1" shapeId="0" xr:uid="{C39530FA-CA77-4272-A10E-C7858B30C54F}">
      <text>
        <r>
          <rPr>
            <b/>
            <sz val="9"/>
            <color indexed="81"/>
            <rFont val="MS P ゴシック"/>
            <family val="3"/>
            <charset val="128"/>
          </rPr>
          <t>事前発議した場合、
同じ行を上書きして
事後発議してください</t>
        </r>
      </text>
    </comment>
    <comment ref="N13" authorId="1" shapeId="0" xr:uid="{B7891E98-49F1-4F4C-BFD5-56206733B2A9}">
      <text>
        <r>
          <rPr>
            <b/>
            <sz val="9"/>
            <color indexed="81"/>
            <rFont val="MS P ゴシック"/>
            <family val="3"/>
            <charset val="128"/>
          </rPr>
          <t xml:space="preserve">＜事前決裁＞
 発議書、仕様書（100万円以上の時）、見積書（50万円以上は2社以上、100万円以上は3社以上）、契約書案（必要な場合）
＜事後決裁＞
発議書、納品書、請求書、請書（100万円以上の時）または契約書
</t>
        </r>
      </text>
    </comment>
    <comment ref="A14" authorId="1" shapeId="0" xr:uid="{AC1BEB37-AB51-41E9-BB89-D661A736BDF0}">
      <text>
        <r>
          <rPr>
            <b/>
            <sz val="9"/>
            <color indexed="81"/>
            <rFont val="MS P ゴシック"/>
            <family val="3"/>
            <charset val="128"/>
          </rPr>
          <t>事前発議した場合、
同じ行を上書きして
事後発議してください</t>
        </r>
      </text>
    </comment>
    <comment ref="E14" authorId="1" shapeId="0" xr:uid="{9F696438-00AB-48B4-A07F-F203A6C4DBF8}">
      <text>
        <r>
          <rPr>
            <b/>
            <sz val="9"/>
            <color indexed="81"/>
            <rFont val="MS P ゴシック"/>
            <family val="3"/>
            <charset val="128"/>
          </rPr>
          <t>入札の事前決済については、
100万円単位で金額を記載します。
例）515万円⇒600万と記載し
事後書類で落札金額を記載します。</t>
        </r>
      </text>
    </comment>
    <comment ref="O14" authorId="1" shapeId="0" xr:uid="{E14AED95-DCBE-4ED3-AA47-E4A4D923DC62}">
      <text>
        <r>
          <rPr>
            <b/>
            <sz val="9"/>
            <color indexed="81"/>
            <rFont val="MS P ゴシック"/>
            <family val="3"/>
            <charset val="128"/>
          </rPr>
          <t>事後発議で口座情報を追記</t>
        </r>
      </text>
    </comment>
    <comment ref="I15" authorId="2" shapeId="0" xr:uid="{9EC433CB-EEDA-4DE6-841F-551C17C18874}">
      <text>
        <r>
          <rPr>
            <b/>
            <sz val="9"/>
            <color indexed="81"/>
            <rFont val="MS P ゴシック"/>
            <family val="3"/>
            <charset val="128"/>
          </rPr>
          <t>学会参加費は「その他」に計上してください。</t>
        </r>
      </text>
    </comment>
    <comment ref="O15" authorId="1" shapeId="0" xr:uid="{057AE3AC-D4D7-45B6-AB43-237B4EEBFB23}">
      <text>
        <r>
          <rPr>
            <b/>
            <sz val="9"/>
            <color indexed="81"/>
            <rFont val="MS P ゴシック"/>
            <family val="3"/>
            <charset val="128"/>
          </rPr>
          <t>事後発議で口座情報を追記</t>
        </r>
      </text>
    </comment>
    <comment ref="I16" authorId="2" shapeId="0" xr:uid="{246E1C53-0C97-4A51-BFC5-D3CD2BEA2454}">
      <text>
        <r>
          <rPr>
            <b/>
            <sz val="9"/>
            <color indexed="81"/>
            <rFont val="MS P ゴシック"/>
            <family val="3"/>
            <charset val="128"/>
          </rPr>
          <t>学会参加費は「その他」に
計上してください。</t>
        </r>
      </text>
    </comment>
    <comment ref="H18" authorId="1" shapeId="0" xr:uid="{58825FAA-3E36-429E-9411-A78521716C27}">
      <text>
        <r>
          <rPr>
            <b/>
            <sz val="9"/>
            <color indexed="81"/>
            <rFont val="MS P ゴシック"/>
            <family val="3"/>
            <charset val="128"/>
          </rPr>
          <t>四半期に一度雇用財源の研究費に振り替えます。</t>
        </r>
      </text>
    </comment>
    <comment ref="I23" authorId="1" shapeId="0" xr:uid="{0130AE66-B58B-4403-81B6-7E49BFC30AFF}">
      <text>
        <r>
          <rPr>
            <b/>
            <sz val="9"/>
            <color indexed="81"/>
            <rFont val="MS P ゴシック"/>
            <family val="3"/>
            <charset val="128"/>
          </rPr>
          <t>毎月の支給額を
記入してください</t>
        </r>
      </text>
    </comment>
    <comment ref="N23" authorId="1" shapeId="0" xr:uid="{9D1599E7-8541-4608-A0F5-C31088C5716D}">
      <text>
        <r>
          <rPr>
            <b/>
            <sz val="9"/>
            <color indexed="81"/>
            <rFont val="MS P ゴシック"/>
            <family val="3"/>
            <charset val="128"/>
          </rPr>
          <t>事後は支出経過表不要</t>
        </r>
      </text>
    </comment>
    <comment ref="N24" authorId="1" shapeId="0" xr:uid="{393A891E-5096-49AE-B55C-A1EC1E60459D}">
      <text>
        <r>
          <rPr>
            <b/>
            <sz val="9"/>
            <color indexed="81"/>
            <rFont val="MS P ゴシック"/>
            <family val="3"/>
            <charset val="128"/>
          </rPr>
          <t>■新規の場合
「新規」と記載し、50万円未満は1社以上、50万円以上は2社以上、100万円以上は3社以上の見積書と、人材派遣業者の評価書を添付する
■継続の場合
見積書1社を添付し、「継続のため単独随意契約とする」旨記載</t>
        </r>
      </text>
    </comment>
    <comment ref="I25" authorId="1" shapeId="0" xr:uid="{19A9923F-BA32-431C-A890-EBC62A876036}">
      <text>
        <r>
          <rPr>
            <b/>
            <sz val="9"/>
            <color indexed="81"/>
            <rFont val="MS P ゴシック"/>
            <family val="3"/>
            <charset val="128"/>
          </rPr>
          <t>毎月の支給額を
記入してください</t>
        </r>
      </text>
    </comment>
    <comment ref="N25" authorId="1" shapeId="0" xr:uid="{1D3839E8-767E-488E-AC08-6A2F799D4FD3}">
      <text>
        <r>
          <rPr>
            <b/>
            <sz val="9"/>
            <color indexed="81"/>
            <rFont val="MS P ゴシック"/>
            <family val="3"/>
            <charset val="128"/>
          </rPr>
          <t>事後は支出経過表不要</t>
        </r>
      </text>
    </comment>
  </commentList>
</comments>
</file>

<file path=xl/sharedStrings.xml><?xml version="1.0" encoding="utf-8"?>
<sst xmlns="http://schemas.openxmlformats.org/spreadsheetml/2006/main" count="408" uniqueCount="299">
  <si>
    <t>50万円以上</t>
    <rPh sb="2" eb="6">
      <t>マンエンイジョウ</t>
    </rPh>
    <phoneticPr fontId="3"/>
  </si>
  <si>
    <t>50万円未満の備品</t>
    <rPh sb="2" eb="4">
      <t>マンエン</t>
    </rPh>
    <rPh sb="4" eb="6">
      <t>ミマン</t>
    </rPh>
    <rPh sb="7" eb="9">
      <t>ビヒン</t>
    </rPh>
    <phoneticPr fontId="3"/>
  </si>
  <si>
    <t>資産種別コード</t>
  </si>
  <si>
    <t>資産種別名称</t>
  </si>
  <si>
    <t>自動車・小型車（〇・六六以下）</t>
  </si>
  <si>
    <t>運動用具類（教材教具類除）</t>
  </si>
  <si>
    <t>自動車・貨物自動車（ダンプ式）</t>
  </si>
  <si>
    <t>運搬機械類（医療用運搬機器類・船車類除）</t>
  </si>
  <si>
    <t>自動車・貨物自動車（その他のもの）</t>
  </si>
  <si>
    <t>クリーン用品類</t>
  </si>
  <si>
    <t>自動車・報道通信用</t>
  </si>
  <si>
    <t>照明器具類</t>
  </si>
  <si>
    <t>自動車・その他のもの</t>
  </si>
  <si>
    <t>文具・事務用機器類（情報処理用機器類除）</t>
  </si>
  <si>
    <t>二輪又は三輪自動車</t>
  </si>
  <si>
    <t>保育器具類</t>
  </si>
  <si>
    <t>自転車</t>
  </si>
  <si>
    <t>冷暖房・空調器具類</t>
  </si>
  <si>
    <t>フォークリフト</t>
  </si>
  <si>
    <t>その他の一般器具・機器類</t>
  </si>
  <si>
    <t>測定工具及び検査工具</t>
  </si>
  <si>
    <t>仮設建物</t>
  </si>
  <si>
    <t>治具及び取付工具</t>
  </si>
  <si>
    <t>工作物類</t>
  </si>
  <si>
    <t>陳列だな及び陳列ケース（冷凍又は冷蔵）</t>
  </si>
  <si>
    <t>サービス用機器類</t>
  </si>
  <si>
    <t>陳列だな及び陳列ケース（その他のもの）</t>
  </si>
  <si>
    <t>消防用機器類（船・自動車類除）</t>
  </si>
  <si>
    <t>その他の家具(金属製)</t>
  </si>
  <si>
    <t>防災・保安用品類</t>
  </si>
  <si>
    <t>その他の家具(非金属製)</t>
  </si>
  <si>
    <t>その他の特殊器具・機器類</t>
  </si>
  <si>
    <t>ラジオ、テレビジョン、その他の音響機器</t>
  </si>
  <si>
    <t>家庭用治療器</t>
  </si>
  <si>
    <t>冷房用又は暖房用機器</t>
  </si>
  <si>
    <t>医科用鋼製器具</t>
  </si>
  <si>
    <t>電気冷蔵庫､洗濯機その他電気又はガス機器</t>
  </si>
  <si>
    <t>処置用機械器具</t>
  </si>
  <si>
    <t>氷冷蔵庫及び冷蔵ストッカー（電気式除く）</t>
  </si>
  <si>
    <t>診療施設用機械装置・附属器具</t>
  </si>
  <si>
    <t>パーソナルコンピューター（サーバー除く）</t>
  </si>
  <si>
    <t>診断用機械器具</t>
  </si>
  <si>
    <t>電子計算機(その他のもの)</t>
  </si>
  <si>
    <t>生体電気現象検査用機械器具・装置</t>
  </si>
  <si>
    <t>複写機､計算機､金銭登録機､その他</t>
  </si>
  <si>
    <t>生体物理現象検査用機械器具・装置</t>
  </si>
  <si>
    <t>その他の事務機器</t>
  </si>
  <si>
    <t>生体現象監視用機械器具・装置</t>
  </si>
  <si>
    <t>度量衡器</t>
  </si>
  <si>
    <t>機能検査用機械器具・装置</t>
  </si>
  <si>
    <t>試験又は測定機器</t>
  </si>
  <si>
    <t>理学診療用機械・装置</t>
  </si>
  <si>
    <t>オペラグラス</t>
  </si>
  <si>
    <t>手術用機械器具・装置</t>
  </si>
  <si>
    <t>カメラ、映画撮影機、映写機及び望遠鏡</t>
  </si>
  <si>
    <t>生体機能補助・代行器</t>
  </si>
  <si>
    <t>引伸機、焼付機、乾燥機、顕微鏡その他</t>
  </si>
  <si>
    <t>歯科用機械器具・装置</t>
  </si>
  <si>
    <t>手さげ金庫</t>
  </si>
  <si>
    <t>医用検体検査機器</t>
  </si>
  <si>
    <t>金庫(その他のもの)</t>
  </si>
  <si>
    <t>画像診断装置</t>
  </si>
  <si>
    <t>理容又は美容機器</t>
  </si>
  <si>
    <t>検査用核医学装置</t>
  </si>
  <si>
    <t>消毒殺菌用機器</t>
  </si>
  <si>
    <t>放射性同位元素治療装置</t>
  </si>
  <si>
    <t>手術機器</t>
  </si>
  <si>
    <t>治療用粒子加速装置</t>
  </si>
  <si>
    <t>血液透析又は血しよう交換用機器</t>
  </si>
  <si>
    <t>医用放射線関連装置・製品</t>
  </si>
  <si>
    <t>作動部分を有する機能回復訓練機器</t>
  </si>
  <si>
    <t>看護関連機器類</t>
  </si>
  <si>
    <t>調剤機器</t>
  </si>
  <si>
    <t>医学医療・看護教育機材機器類</t>
  </si>
  <si>
    <t>歯科診療用ユニット</t>
  </si>
  <si>
    <t>薬剤関連機器類</t>
  </si>
  <si>
    <t>ファイバースコープ</t>
  </si>
  <si>
    <t>その他の医療器具・機器類</t>
  </si>
  <si>
    <t>光学検査機器・その他のもの</t>
  </si>
  <si>
    <t>科学機器類</t>
  </si>
  <si>
    <t>電子装置(移動式､救急医療用､血液分析器)</t>
  </si>
  <si>
    <t>環境保全機器類</t>
  </si>
  <si>
    <t>電子装置(その他のもの)</t>
  </si>
  <si>
    <t>計測機器類</t>
  </si>
  <si>
    <t>その他の医療機器(陶磁器製又はガラス製)</t>
  </si>
  <si>
    <t>光学機器類</t>
  </si>
  <si>
    <t>その他の医療機器(金属製)</t>
  </si>
  <si>
    <t>試験機器類</t>
  </si>
  <si>
    <t>その他の医療機器(その他のもの)</t>
  </si>
  <si>
    <t>測量用計器類</t>
  </si>
  <si>
    <t>その他の器具及び備品(金属製)</t>
  </si>
  <si>
    <t>分析用機器類</t>
  </si>
  <si>
    <t>その他の器具及び備品(非金属製)</t>
  </si>
  <si>
    <t>理化学用設備備品</t>
  </si>
  <si>
    <t>その他の理化学機器類</t>
  </si>
  <si>
    <t>情報処理関連機器類</t>
  </si>
  <si>
    <t>有線・無線通信関連機器類</t>
  </si>
  <si>
    <t>その他の情報・通信機器類</t>
  </si>
  <si>
    <t>印刷機器類（工業用）</t>
  </si>
  <si>
    <t>金型・木型類</t>
  </si>
  <si>
    <t>機関・原動機類（工業用）</t>
  </si>
  <si>
    <t>金属加工機器類</t>
  </si>
  <si>
    <t>建設機械・運搬装置類（自動車類除）</t>
  </si>
  <si>
    <t>工具・道具類</t>
  </si>
  <si>
    <t>農林園芸機器類</t>
  </si>
  <si>
    <t>ポンプ類</t>
  </si>
  <si>
    <t>木工機械類</t>
  </si>
  <si>
    <t>その他の工作・作業機器類</t>
  </si>
  <si>
    <t>大型自動車</t>
  </si>
  <si>
    <t>普通自動車</t>
  </si>
  <si>
    <t>大型特殊自動車</t>
  </si>
  <si>
    <t>自動二輪車</t>
  </si>
  <si>
    <t>小型特殊自動車</t>
  </si>
  <si>
    <t>原動機付自転車</t>
  </si>
  <si>
    <t>その他の標本・模型類</t>
  </si>
  <si>
    <t>図書類</t>
  </si>
  <si>
    <t>情報ソフトウェア</t>
  </si>
  <si>
    <t>プログラムソフトウェア</t>
  </si>
  <si>
    <t>その他の図書類</t>
  </si>
  <si>
    <t>【医学群用】</t>
    <rPh sb="4" eb="5">
      <t>ヨウ</t>
    </rPh>
    <phoneticPr fontId="3"/>
  </si>
  <si>
    <t>★この台帳に記入した情報が発議書に反映されます。（台帳管理しない場合、発議書に直接入力しても構いません）</t>
    <rPh sb="3" eb="5">
      <t>ダイチョウ</t>
    </rPh>
    <rPh sb="6" eb="8">
      <t>キニュウ</t>
    </rPh>
    <rPh sb="10" eb="12">
      <t>ジョウホウ</t>
    </rPh>
    <rPh sb="13" eb="15">
      <t>ハツギ</t>
    </rPh>
    <rPh sb="15" eb="16">
      <t>ショ</t>
    </rPh>
    <rPh sb="17" eb="19">
      <t>ハンエイ</t>
    </rPh>
    <rPh sb="25" eb="27">
      <t>ダイチョウ</t>
    </rPh>
    <rPh sb="27" eb="29">
      <t>カンリ</t>
    </rPh>
    <rPh sb="32" eb="34">
      <t>バアイ</t>
    </rPh>
    <rPh sb="35" eb="37">
      <t>ハツギ</t>
    </rPh>
    <rPh sb="37" eb="38">
      <t>ショ</t>
    </rPh>
    <rPh sb="39" eb="41">
      <t>チョクセツ</t>
    </rPh>
    <rPh sb="41" eb="43">
      <t>ニュウリョク</t>
    </rPh>
    <rPh sb="46" eb="47">
      <t>カマ</t>
    </rPh>
    <phoneticPr fontId="3"/>
  </si>
  <si>
    <t>■リンク集</t>
    <rPh sb="4" eb="5">
      <t>シュウ</t>
    </rPh>
    <phoneticPr fontId="3"/>
  </si>
  <si>
    <t>※</t>
    <phoneticPr fontId="3"/>
  </si>
  <si>
    <t>欄に入力してください。</t>
    <rPh sb="0" eb="1">
      <t>ラン</t>
    </rPh>
    <rPh sb="2" eb="4">
      <t>ニュウリョク</t>
    </rPh>
    <phoneticPr fontId="3"/>
  </si>
  <si>
    <t>GrowOne財務会計Web</t>
    <phoneticPr fontId="3"/>
  </si>
  <si>
    <t>→ログインできない場合の問い合わせ→</t>
    <rPh sb="9" eb="11">
      <t>バアイ</t>
    </rPh>
    <rPh sb="12" eb="13">
      <t>ト</t>
    </rPh>
    <rPh sb="14" eb="15">
      <t>ア</t>
    </rPh>
    <phoneticPr fontId="3"/>
  </si>
  <si>
    <t>kaikei@yokohama-cu.ac.jp</t>
    <phoneticPr fontId="3"/>
  </si>
  <si>
    <t>研究費予算額</t>
    <rPh sb="0" eb="3">
      <t>ケンキュウヒ</t>
    </rPh>
    <rPh sb="3" eb="5">
      <t>ヨサン</t>
    </rPh>
    <rPh sb="5" eb="6">
      <t>ガク</t>
    </rPh>
    <phoneticPr fontId="3"/>
  </si>
  <si>
    <t xml:space="preserve">※証明書エラーが表示される場合、「サイトの閲覧を続行する」をクリックして閲覧することができます。 </t>
    <phoneticPr fontId="3"/>
  </si>
  <si>
    <t>プロジェクトNo.</t>
    <phoneticPr fontId="3"/>
  </si>
  <si>
    <t>研究費の種類</t>
    <rPh sb="0" eb="3">
      <t>ケンキュウヒ</t>
    </rPh>
    <rPh sb="4" eb="6">
      <t>シュルイ</t>
    </rPh>
    <phoneticPr fontId="3"/>
  </si>
  <si>
    <t>職位</t>
    <rPh sb="0" eb="2">
      <t>ショクイ</t>
    </rPh>
    <phoneticPr fontId="3"/>
  </si>
  <si>
    <t>氏名</t>
    <rPh sb="0" eb="2">
      <t>シメイ</t>
    </rPh>
    <phoneticPr fontId="3"/>
  </si>
  <si>
    <t>診療科名
（医学群のみ）</t>
    <rPh sb="0" eb="3">
      <t>シンリョウカ</t>
    </rPh>
    <rPh sb="3" eb="4">
      <t>メイ</t>
    </rPh>
    <rPh sb="6" eb="8">
      <t>イガク</t>
    </rPh>
    <rPh sb="8" eb="9">
      <t>グン</t>
    </rPh>
    <phoneticPr fontId="3"/>
  </si>
  <si>
    <t>支出額</t>
    <rPh sb="0" eb="2">
      <t>シシュツ</t>
    </rPh>
    <rPh sb="2" eb="3">
      <t>ガク</t>
    </rPh>
    <phoneticPr fontId="3"/>
  </si>
  <si>
    <t>様式掲載ページ</t>
    <rPh sb="0" eb="2">
      <t>ヨウシキ</t>
    </rPh>
    <rPh sb="2" eb="4">
      <t>ケイサイ</t>
    </rPh>
    <phoneticPr fontId="3"/>
  </si>
  <si>
    <t>予算残額（参考）</t>
    <rPh sb="0" eb="2">
      <t>ヨサン</t>
    </rPh>
    <rPh sb="2" eb="4">
      <t>ザンガク</t>
    </rPh>
    <rPh sb="5" eb="7">
      <t>サンコウ</t>
    </rPh>
    <phoneticPr fontId="3"/>
  </si>
  <si>
    <t>※予算残額は参考値です。
必ずGrowOne財務会計Webで確認してください。
https://fasys.office.yokohama-cu.ac.jp/ncnu/index.jsp</t>
    <rPh sb="1" eb="3">
      <t>ヨサン</t>
    </rPh>
    <rPh sb="3" eb="5">
      <t>ザンガク</t>
    </rPh>
    <rPh sb="6" eb="8">
      <t>サンコウ</t>
    </rPh>
    <rPh sb="8" eb="9">
      <t>ネ</t>
    </rPh>
    <rPh sb="13" eb="14">
      <t>カナラ</t>
    </rPh>
    <rPh sb="22" eb="24">
      <t>ザイム</t>
    </rPh>
    <rPh sb="24" eb="26">
      <t>カイケイ</t>
    </rPh>
    <rPh sb="30" eb="32">
      <t>カクニン</t>
    </rPh>
    <phoneticPr fontId="3"/>
  </si>
  <si>
    <t>⇩記載欄が足りなくなったときは、Noを追記してください、（表が作成されます）</t>
    <rPh sb="1" eb="3">
      <t>キサイ</t>
    </rPh>
    <rPh sb="3" eb="4">
      <t>ラン</t>
    </rPh>
    <rPh sb="5" eb="6">
      <t>タ</t>
    </rPh>
    <rPh sb="19" eb="21">
      <t>ツイキ</t>
    </rPh>
    <rPh sb="29" eb="30">
      <t>ヒョウ</t>
    </rPh>
    <rPh sb="31" eb="33">
      <t>サクセイ</t>
    </rPh>
    <phoneticPr fontId="3"/>
  </si>
  <si>
    <t>個人へ支払の場合のみ、口座情報を入力してください。</t>
    <rPh sb="0" eb="2">
      <t>コジン</t>
    </rPh>
    <rPh sb="3" eb="5">
      <t>シハライ</t>
    </rPh>
    <rPh sb="6" eb="8">
      <t>バアイ</t>
    </rPh>
    <rPh sb="11" eb="13">
      <t>コウザ</t>
    </rPh>
    <rPh sb="13" eb="15">
      <t>ジョウホウ</t>
    </rPh>
    <rPh sb="16" eb="18">
      <t>ニュウリョク</t>
    </rPh>
    <phoneticPr fontId="3"/>
  </si>
  <si>
    <t>⇨適宜記入してください。</t>
    <rPh sb="1" eb="3">
      <t>テキギ</t>
    </rPh>
    <rPh sb="3" eb="5">
      <t>キニュウ</t>
    </rPh>
    <phoneticPr fontId="3"/>
  </si>
  <si>
    <t>発議書
提出日</t>
    <rPh sb="0" eb="2">
      <t>ハツギ</t>
    </rPh>
    <rPh sb="2" eb="3">
      <t>ショ</t>
    </rPh>
    <rPh sb="4" eb="6">
      <t>テイシュツ</t>
    </rPh>
    <rPh sb="6" eb="7">
      <t>ビ</t>
    </rPh>
    <phoneticPr fontId="22"/>
  </si>
  <si>
    <t>発議書
種別</t>
    <rPh sb="0" eb="2">
      <t>ハツギ</t>
    </rPh>
    <rPh sb="2" eb="3">
      <t>ショ</t>
    </rPh>
    <rPh sb="4" eb="6">
      <t>シュベツ</t>
    </rPh>
    <phoneticPr fontId="3"/>
  </si>
  <si>
    <t>No.</t>
    <phoneticPr fontId="3"/>
  </si>
  <si>
    <t>設備備品費</t>
  </si>
  <si>
    <t>消耗品費</t>
    <rPh sb="0" eb="3">
      <t>ショウモウヒン</t>
    </rPh>
    <rPh sb="3" eb="4">
      <t>ヒ</t>
    </rPh>
    <phoneticPr fontId="3"/>
  </si>
  <si>
    <t>旅費</t>
    <rPh sb="0" eb="2">
      <t>リョヒ</t>
    </rPh>
    <phoneticPr fontId="3"/>
  </si>
  <si>
    <t>謝金</t>
    <rPh sb="0" eb="2">
      <t>シャキン</t>
    </rPh>
    <phoneticPr fontId="3"/>
  </si>
  <si>
    <t>その他</t>
    <rPh sb="2" eb="3">
      <t>タ</t>
    </rPh>
    <phoneticPr fontId="3"/>
  </si>
  <si>
    <t>支出金額（税込総額）
自動計算</t>
    <rPh sb="0" eb="2">
      <t>シシュツ</t>
    </rPh>
    <rPh sb="2" eb="4">
      <t>キンガク</t>
    </rPh>
    <rPh sb="5" eb="7">
      <t>ゼイコミ</t>
    </rPh>
    <rPh sb="7" eb="9">
      <t>ソウガク</t>
    </rPh>
    <rPh sb="11" eb="13">
      <t>ジドウ</t>
    </rPh>
    <rPh sb="13" eb="15">
      <t>ケイサン</t>
    </rPh>
    <phoneticPr fontId="6"/>
  </si>
  <si>
    <t>（消費税額）
事務記入欄</t>
    <rPh sb="1" eb="4">
      <t>ショウヒゼイ</t>
    </rPh>
    <rPh sb="4" eb="5">
      <t>ガク</t>
    </rPh>
    <rPh sb="7" eb="9">
      <t>ジム</t>
    </rPh>
    <rPh sb="9" eb="11">
      <t>キニュウ</t>
    </rPh>
    <rPh sb="11" eb="12">
      <t>ラン</t>
    </rPh>
    <phoneticPr fontId="3"/>
  </si>
  <si>
    <t>支払先（会社名等）</t>
    <rPh sb="0" eb="2">
      <t>シハライ</t>
    </rPh>
    <rPh sb="2" eb="3">
      <t>サキ</t>
    </rPh>
    <rPh sb="4" eb="7">
      <t>カイシャメイ</t>
    </rPh>
    <rPh sb="7" eb="8">
      <t>トウ</t>
    </rPh>
    <phoneticPr fontId="6"/>
  </si>
  <si>
    <t>内容（品名・用途等）</t>
    <rPh sb="0" eb="2">
      <t>ナイヨウ</t>
    </rPh>
    <rPh sb="3" eb="5">
      <t>ヒンメイ</t>
    </rPh>
    <rPh sb="6" eb="8">
      <t>ヨウト</t>
    </rPh>
    <rPh sb="8" eb="9">
      <t>ナド</t>
    </rPh>
    <phoneticPr fontId="10"/>
  </si>
  <si>
    <t>備考（別添可）</t>
    <rPh sb="0" eb="2">
      <t>ビコウ</t>
    </rPh>
    <rPh sb="3" eb="5">
      <t>ベッテン</t>
    </rPh>
    <rPh sb="5" eb="6">
      <t>カ</t>
    </rPh>
    <phoneticPr fontId="6"/>
  </si>
  <si>
    <t>銀行名</t>
    <rPh sb="0" eb="3">
      <t>ギンコウメイ</t>
    </rPh>
    <phoneticPr fontId="6"/>
  </si>
  <si>
    <t>支店名</t>
    <rPh sb="0" eb="2">
      <t>シテン</t>
    </rPh>
    <rPh sb="2" eb="3">
      <t>メイ</t>
    </rPh>
    <phoneticPr fontId="6"/>
  </si>
  <si>
    <t>口座番号</t>
    <rPh sb="0" eb="2">
      <t>コウザ</t>
    </rPh>
    <rPh sb="2" eb="4">
      <t>バンゴウ</t>
    </rPh>
    <phoneticPr fontId="6"/>
  </si>
  <si>
    <t>名義（ｶﾀｶﾅ）</t>
    <rPh sb="0" eb="2">
      <t>メイギ</t>
    </rPh>
    <phoneticPr fontId="3"/>
  </si>
  <si>
    <t>納品日</t>
    <rPh sb="0" eb="3">
      <t>ノウヒンビ</t>
    </rPh>
    <phoneticPr fontId="3"/>
  </si>
  <si>
    <t>納品書NO</t>
    <rPh sb="0" eb="3">
      <t>ノウヒンショ</t>
    </rPh>
    <phoneticPr fontId="3"/>
  </si>
  <si>
    <t>請求書
NO</t>
    <rPh sb="0" eb="3">
      <t>セイキュウショ</t>
    </rPh>
    <phoneticPr fontId="2"/>
  </si>
  <si>
    <t>整理番号</t>
    <rPh sb="0" eb="2">
      <t>セイリ</t>
    </rPh>
    <rPh sb="2" eb="4">
      <t>バンゴウ</t>
    </rPh>
    <phoneticPr fontId="3"/>
  </si>
  <si>
    <t>印刷して提出してください。</t>
    <rPh sb="0" eb="1">
      <t>インサツ</t>
    </rPh>
    <rPh sb="3" eb="5">
      <t>テイシュツ</t>
    </rPh>
    <phoneticPr fontId="3"/>
  </si>
  <si>
    <t>管理台帳No.</t>
    <rPh sb="0" eb="2">
      <t>カンリ</t>
    </rPh>
    <rPh sb="2" eb="4">
      <t>ダイチョウ</t>
    </rPh>
    <phoneticPr fontId="3"/>
  </si>
  <si>
    <t>←台帳Noを入力してください</t>
    <rPh sb="1" eb="3">
      <t>ダイチョウ</t>
    </rPh>
    <rPh sb="6" eb="8">
      <t>ニュウリョク</t>
    </rPh>
    <phoneticPr fontId="3"/>
  </si>
  <si>
    <t>　（①管理台帳に入力した情報が発議書に転記されます。）</t>
    <rPh sb="3" eb="5">
      <t>カンリ</t>
    </rPh>
    <rPh sb="5" eb="7">
      <t>ダイチョウ</t>
    </rPh>
    <rPh sb="8" eb="10">
      <t>ニュウリョク</t>
    </rPh>
    <rPh sb="12" eb="14">
      <t>ジョウホウ</t>
    </rPh>
    <rPh sb="15" eb="17">
      <t>ハツギ</t>
    </rPh>
    <rPh sb="17" eb="18">
      <t>ショ</t>
    </rPh>
    <rPh sb="19" eb="21">
      <t>テンキ</t>
    </rPh>
    <phoneticPr fontId="3"/>
  </si>
  <si>
    <t>　発議書（調達・発注決定書/支出決定依頼書兼支出調書）</t>
    <phoneticPr fontId="3"/>
  </si>
  <si>
    <t>調達・発注・支払申請</t>
    <rPh sb="0" eb="2">
      <t>チョウタツ</t>
    </rPh>
    <rPh sb="3" eb="5">
      <t>ハッチュウ</t>
    </rPh>
    <rPh sb="6" eb="8">
      <t>シハラ</t>
    </rPh>
    <rPh sb="8" eb="10">
      <t>シンセイ</t>
    </rPh>
    <phoneticPr fontId="6"/>
  </si>
  <si>
    <t>プロジェクトNo</t>
    <phoneticPr fontId="6"/>
  </si>
  <si>
    <t>研究費の種類</t>
    <phoneticPr fontId="3"/>
  </si>
  <si>
    <t>研究者職位</t>
    <phoneticPr fontId="6"/>
  </si>
  <si>
    <t>研究者氏名</t>
    <rPh sb="3" eb="5">
      <t>シメイ</t>
    </rPh>
    <phoneticPr fontId="6"/>
  </si>
  <si>
    <r>
      <t>支出金額</t>
    </r>
    <r>
      <rPr>
        <sz val="9"/>
        <rFont val="ＭＳ Ｐ明朝"/>
        <family val="1"/>
        <charset val="128"/>
      </rPr>
      <t>（税込総額）</t>
    </r>
    <rPh sb="0" eb="2">
      <t>シシュツ</t>
    </rPh>
    <rPh sb="2" eb="4">
      <t>キンガク</t>
    </rPh>
    <rPh sb="5" eb="7">
      <t>ゼイコミ</t>
    </rPh>
    <rPh sb="7" eb="9">
      <t>ソウガク</t>
    </rPh>
    <phoneticPr fontId="6"/>
  </si>
  <si>
    <t>￥</t>
    <phoneticPr fontId="6"/>
  </si>
  <si>
    <r>
      <t>支払先</t>
    </r>
    <r>
      <rPr>
        <sz val="10"/>
        <rFont val="ＭＳ Ｐ明朝"/>
        <family val="1"/>
        <charset val="128"/>
      </rPr>
      <t>（会社名等）</t>
    </r>
    <rPh sb="0" eb="2">
      <t>シハライ</t>
    </rPh>
    <rPh sb="2" eb="3">
      <t>サキ</t>
    </rPh>
    <rPh sb="4" eb="6">
      <t>カイシャ</t>
    </rPh>
    <rPh sb="6" eb="7">
      <t>メイ</t>
    </rPh>
    <rPh sb="7" eb="8">
      <t>ナド</t>
    </rPh>
    <phoneticPr fontId="6"/>
  </si>
  <si>
    <r>
      <t>内容</t>
    </r>
    <r>
      <rPr>
        <sz val="10"/>
        <rFont val="ＭＳ Ｐ明朝"/>
        <family val="1"/>
        <charset val="128"/>
      </rPr>
      <t>（品名・用途等）</t>
    </r>
    <rPh sb="0" eb="2">
      <t>ナイヨウ</t>
    </rPh>
    <rPh sb="3" eb="5">
      <t>ヒンメイ</t>
    </rPh>
    <rPh sb="6" eb="8">
      <t>ヨウト</t>
    </rPh>
    <rPh sb="8" eb="9">
      <t>ナド</t>
    </rPh>
    <phoneticPr fontId="10"/>
  </si>
  <si>
    <t>※設備備品を購入する場合は、設置・管理場所をこの欄に記載してください。</t>
    <rPh sb="6" eb="8">
      <t>コウニュウ</t>
    </rPh>
    <rPh sb="10" eb="12">
      <t>バアイ</t>
    </rPh>
    <rPh sb="24" eb="25">
      <t>ラン</t>
    </rPh>
    <phoneticPr fontId="3"/>
  </si>
  <si>
    <t>※※個人へ支払う場合のみ記載。請求書がある場合は記入不要</t>
    <rPh sb="2" eb="4">
      <t>コジン</t>
    </rPh>
    <rPh sb="5" eb="7">
      <t>シハラ</t>
    </rPh>
    <rPh sb="8" eb="10">
      <t>バアイ</t>
    </rPh>
    <rPh sb="12" eb="14">
      <t>キサイ</t>
    </rPh>
    <rPh sb="15" eb="18">
      <t>セイキュウショ</t>
    </rPh>
    <rPh sb="21" eb="23">
      <t>バアイ</t>
    </rPh>
    <rPh sb="24" eb="26">
      <t>キニュウ</t>
    </rPh>
    <rPh sb="26" eb="28">
      <t>フヨウ</t>
    </rPh>
    <phoneticPr fontId="3"/>
  </si>
  <si>
    <t>支払先口座番号</t>
    <rPh sb="0" eb="2">
      <t>シハライ</t>
    </rPh>
    <rPh sb="2" eb="3">
      <t>サキ</t>
    </rPh>
    <rPh sb="3" eb="5">
      <t>コウザ</t>
    </rPh>
    <rPh sb="5" eb="7">
      <t>バンゴウ</t>
    </rPh>
    <phoneticPr fontId="6"/>
  </si>
  <si>
    <t>銀行</t>
    <rPh sb="0" eb="2">
      <t>ギンコウ</t>
    </rPh>
    <phoneticPr fontId="3"/>
  </si>
  <si>
    <t>支店</t>
    <rPh sb="0" eb="2">
      <t>シテン</t>
    </rPh>
    <phoneticPr fontId="3"/>
  </si>
  <si>
    <t>普通</t>
    <rPh sb="0" eb="2">
      <t>フツウ</t>
    </rPh>
    <phoneticPr fontId="3"/>
  </si>
  <si>
    <t>名義（ｶﾀｶﾅ）：</t>
    <rPh sb="0" eb="2">
      <t>メイギ</t>
    </rPh>
    <phoneticPr fontId="3"/>
  </si>
  <si>
    <t>発議者印 兼 検査印</t>
    <rPh sb="0" eb="2">
      <t>ハツギ</t>
    </rPh>
    <rPh sb="2" eb="3">
      <t>シャ</t>
    </rPh>
    <rPh sb="3" eb="4">
      <t>イン</t>
    </rPh>
    <rPh sb="5" eb="6">
      <t>ケン</t>
    </rPh>
    <rPh sb="7" eb="9">
      <t>ケンサ</t>
    </rPh>
    <rPh sb="9" eb="10">
      <t>イン</t>
    </rPh>
    <phoneticPr fontId="6"/>
  </si>
  <si>
    <t>課長</t>
    <rPh sb="0" eb="2">
      <t>カチョウ</t>
    </rPh>
    <phoneticPr fontId="6"/>
  </si>
  <si>
    <t>係長</t>
    <rPh sb="0" eb="2">
      <t>カカリチョウ</t>
    </rPh>
    <phoneticPr fontId="6"/>
  </si>
  <si>
    <t>担当</t>
    <rPh sb="0" eb="2">
      <t>タントウ</t>
    </rPh>
    <phoneticPr fontId="6"/>
  </si>
  <si>
    <t>公印承認</t>
    <rPh sb="0" eb="2">
      <t>コウイン</t>
    </rPh>
    <rPh sb="2" eb="4">
      <t>ショウニン</t>
    </rPh>
    <phoneticPr fontId="6"/>
  </si>
  <si>
    <t>（　　　箇所）</t>
    <rPh sb="4" eb="6">
      <t>カショ</t>
    </rPh>
    <phoneticPr fontId="3"/>
  </si>
  <si>
    <t>記入例</t>
    <rPh sb="0" eb="2">
      <t>キニュウ</t>
    </rPh>
    <rPh sb="2" eb="3">
      <t>レイ</t>
    </rPh>
    <phoneticPr fontId="3"/>
  </si>
  <si>
    <t>1717K0xxxx</t>
  </si>
  <si>
    <t>教授</t>
    <rPh sb="0" eb="2">
      <t>キョウジュ</t>
    </rPh>
    <phoneticPr fontId="3"/>
  </si>
  <si>
    <t>横市　太郎</t>
    <rPh sb="0" eb="1">
      <t>ヨコ</t>
    </rPh>
    <rPh sb="1" eb="2">
      <t>イチ</t>
    </rPh>
    <rPh sb="3" eb="5">
      <t>タロウ</t>
    </rPh>
    <phoneticPr fontId="3"/>
  </si>
  <si>
    <t>生理学</t>
    <rPh sb="0" eb="3">
      <t>セイリガク</t>
    </rPh>
    <phoneticPr fontId="3"/>
  </si>
  <si>
    <t>記載例</t>
    <rPh sb="0" eb="2">
      <t>キサイ</t>
    </rPh>
    <rPh sb="2" eb="3">
      <t>レイ</t>
    </rPh>
    <phoneticPr fontId="3"/>
  </si>
  <si>
    <t>50万円未満の物品購入</t>
    <phoneticPr fontId="3"/>
  </si>
  <si>
    <t>○○○株式会社</t>
  </si>
  <si>
    <t>A4ペーパー</t>
    <phoneticPr fontId="3"/>
  </si>
  <si>
    <t>50万円以上500万円以下の物品購入</t>
    <phoneticPr fontId="3"/>
  </si>
  <si>
    <t>超微量分光光度計　他　試薬類</t>
  </si>
  <si>
    <t>備品設置場所：基礎棟XXX号室、資産コード40500300、希望納期2019年○月☓日</t>
  </si>
  <si>
    <t>500万円を超える物品購入（入札）</t>
    <phoneticPr fontId="3"/>
  </si>
  <si>
    <t>質量分析装置</t>
  </si>
  <si>
    <t>横市</t>
  </si>
  <si>
    <t>横浜</t>
  </si>
  <si>
    <t>イロハニ　ホヘト</t>
  </si>
  <si>
    <t>国内旅費</t>
    <phoneticPr fontId="3"/>
  </si>
  <si>
    <t>市大　一男</t>
  </si>
  <si>
    <t>第30回○☓△学会参加旅費（5/24-25）
出張者：市大　一男（研究協力者）</t>
  </si>
  <si>
    <t>シダイ　カズオ</t>
  </si>
  <si>
    <t>外国旅費</t>
    <rPh sb="0" eb="2">
      <t>ガイコク</t>
    </rPh>
    <rPh sb="2" eb="4">
      <t>リョヒ</t>
    </rPh>
    <phoneticPr fontId="3"/>
  </si>
  <si>
    <t>第15回国際○☓△学会参加旅費（4/22-28）
出張者：市大　一男（研究協力者）</t>
    <phoneticPr fontId="3"/>
  </si>
  <si>
    <t>横浜</t>
    <rPh sb="0" eb="2">
      <t>ヨコハマ</t>
    </rPh>
    <phoneticPr fontId="3"/>
  </si>
  <si>
    <t>シダイ　カズオ</t>
    <phoneticPr fontId="3"/>
  </si>
  <si>
    <t>研究補助者（アルバイト）の雇用</t>
    <phoneticPr fontId="3"/>
  </si>
  <si>
    <t>事前</t>
  </si>
  <si>
    <t>※空欄</t>
    <rPh sb="1" eb="3">
      <t>クウラン</t>
    </rPh>
    <phoneticPr fontId="3"/>
  </si>
  <si>
    <t>福浦　次郎</t>
  </si>
  <si>
    <t>研究補助者（アルバイト）の雇用
氏名：福浦　次郎
雇用期間：2019年○月☓日～2019年△月◇日
出張者：市大　一男（研究協力者）</t>
  </si>
  <si>
    <t>口座振替払申出書、履歴書、通勤届、保険関係書類、賃金シミュレーション表</t>
    <phoneticPr fontId="3"/>
  </si>
  <si>
    <t>事後</t>
  </si>
  <si>
    <t>講師謝金</t>
    <phoneticPr fontId="3"/>
  </si>
  <si>
    <t>八景　太郎</t>
  </si>
  <si>
    <t>内容：○☓に関する講演会講師謝金
氏名：八景　太郎
日付：2019年○月☓日</t>
    <phoneticPr fontId="3"/>
  </si>
  <si>
    <t>講演依頼書、講演会の概要、口座振込払申出書</t>
    <phoneticPr fontId="3"/>
  </si>
  <si>
    <t>京浜</t>
    <rPh sb="0" eb="2">
      <t>ケイヒン</t>
    </rPh>
    <phoneticPr fontId="3"/>
  </si>
  <si>
    <t>金澤八景</t>
    <rPh sb="0" eb="2">
      <t>カナザワ</t>
    </rPh>
    <rPh sb="2" eb="4">
      <t>ハッケイ</t>
    </rPh>
    <phoneticPr fontId="3"/>
  </si>
  <si>
    <t>ハッケイ　タロウ</t>
    <phoneticPr fontId="3"/>
  </si>
  <si>
    <t>研究協力謝金</t>
    <phoneticPr fontId="3"/>
  </si>
  <si>
    <t>野島　公子</t>
  </si>
  <si>
    <t>内容：○☓に関する研究協力謝金
氏名：野島　公子
日付：2019年○月☓日</t>
    <phoneticPr fontId="3"/>
  </si>
  <si>
    <t>プリペイドカードにて支出、研究協力者依頼書、口座振込払申出書</t>
    <phoneticPr fontId="3"/>
  </si>
  <si>
    <t>シーサイド</t>
    <phoneticPr fontId="3"/>
  </si>
  <si>
    <t>野島公園</t>
    <phoneticPr fontId="3"/>
  </si>
  <si>
    <t>ノジマ　キミコ</t>
    <phoneticPr fontId="3"/>
  </si>
  <si>
    <t xml:space="preserve"> コピー機の保守</t>
    <phoneticPr fontId="3"/>
  </si>
  <si>
    <t>契約期間：2019年○月☓日～☓月△日
契約内容：コピー機の保守（リコーNeo５５１D)</t>
    <phoneticPr fontId="3"/>
  </si>
  <si>
    <t>納品書、請求書、支出経過表</t>
    <phoneticPr fontId="3"/>
  </si>
  <si>
    <t xml:space="preserve"> コピー機の保守（事前）</t>
    <rPh sb="9" eb="11">
      <t>ジゼン</t>
    </rPh>
    <phoneticPr fontId="3"/>
  </si>
  <si>
    <t>見積書、契約書、支出経過表</t>
    <phoneticPr fontId="3"/>
  </si>
  <si>
    <t xml:space="preserve"> コピー機の保守（事後）</t>
    <rPh sb="10" eb="11">
      <t>アト</t>
    </rPh>
    <phoneticPr fontId="3"/>
  </si>
  <si>
    <t>契約期間：2019年○月
契約内容：コピー機の保守（リコーNeo５５１D)</t>
    <phoneticPr fontId="3"/>
  </si>
  <si>
    <t>納品書、請求書</t>
    <phoneticPr fontId="3"/>
  </si>
  <si>
    <t>人材派遣（事前）</t>
    <rPh sb="5" eb="7">
      <t>ジゼン</t>
    </rPh>
    <phoneticPr fontId="3"/>
  </si>
  <si>
    <t>契約期間：2019年○月☓日～☓月△日
契約内容：研究開発業務（1名）
※福浦キャンパスのみ契約番号を記載　　契約番号17○☓（人）－１</t>
  </si>
  <si>
    <t>見積書（○社）、個別契約書、
支出経過表、派遣管理台帳
新規／継続のため単独随意契約とする（←どちらかに○）</t>
    <rPh sb="5" eb="6">
      <t>シャ</t>
    </rPh>
    <rPh sb="21" eb="23">
      <t>ハケン</t>
    </rPh>
    <rPh sb="23" eb="25">
      <t>カンリ</t>
    </rPh>
    <rPh sb="25" eb="27">
      <t>ダイチョウ</t>
    </rPh>
    <rPh sb="28" eb="30">
      <t>シンキ</t>
    </rPh>
    <rPh sb="31" eb="33">
      <t>ケイゾク</t>
    </rPh>
    <rPh sb="36" eb="38">
      <t>タンドク</t>
    </rPh>
    <rPh sb="38" eb="40">
      <t>ズイイ</t>
    </rPh>
    <rPh sb="40" eb="42">
      <t>ケイヤク</t>
    </rPh>
    <phoneticPr fontId="3"/>
  </si>
  <si>
    <t xml:space="preserve">人材派遣（事後）
</t>
    <rPh sb="5" eb="7">
      <t>ジゴ</t>
    </rPh>
    <phoneticPr fontId="3"/>
  </si>
  <si>
    <t>契約期間：2019年○月
契約内容：研究開発業務（1名）
※福浦キャンパスのみ契約番号を記載　　契約番号17○☓（人）－１</t>
    <phoneticPr fontId="3"/>
  </si>
  <si>
    <t>タイムシート、請求書</t>
    <phoneticPr fontId="3"/>
  </si>
  <si>
    <t>委託（機器の修理）</t>
    <phoneticPr fontId="3"/>
  </si>
  <si>
    <t>○○の修理（委託）</t>
    <phoneticPr fontId="3"/>
  </si>
  <si>
    <t>ライセンス料の支払い</t>
    <phoneticPr fontId="3"/>
  </si>
  <si>
    <t>ライセンス期間：2019年○月☓日～☓月△日</t>
    <phoneticPr fontId="3"/>
  </si>
  <si>
    <t>会場使用料の支払い</t>
    <phoneticPr fontId="3"/>
  </si>
  <si>
    <t>株式会社☓○コンベンションセンター</t>
  </si>
  <si>
    <t>会場使用料（2019年○月☓日）</t>
    <phoneticPr fontId="3"/>
  </si>
  <si>
    <t>2019年度横浜班会議開催のため
見積書、会議概要、納品書、請求書</t>
    <phoneticPr fontId="3"/>
  </si>
  <si>
    <t>食糧費の支払い</t>
    <phoneticPr fontId="3"/>
  </si>
  <si>
    <t>会議日時：2019年○月☓日午後○時～○時
会議名：2019年度横浜班会議
参加者：本学2名　学外16名　合計　18名　　　
昼食（お弁当）18名分</t>
    <phoneticPr fontId="3"/>
  </si>
  <si>
    <t>見積書、会議概要、参加予定者一覧、食糧支出理由書</t>
    <phoneticPr fontId="3"/>
  </si>
  <si>
    <t>発議書記入例</t>
    <rPh sb="0" eb="1">
      <t>ハツギ</t>
    </rPh>
    <rPh sb="1" eb="2">
      <t>ショ</t>
    </rPh>
    <rPh sb="2" eb="4">
      <t>キニュウ</t>
    </rPh>
    <rPh sb="4" eb="5">
      <t>レイ</t>
    </rPh>
    <phoneticPr fontId="3"/>
  </si>
  <si>
    <t>　（'【記入例】①管理台帳 'に入力した情報が発議書に転記されます。）</t>
    <rPh sb="16" eb="18">
      <t>ニュウリョク</t>
    </rPh>
    <rPh sb="20" eb="22">
      <t>ジョウホウ</t>
    </rPh>
    <rPh sb="23" eb="25">
      <t>ハツギ</t>
    </rPh>
    <rPh sb="25" eb="26">
      <t>ショ</t>
    </rPh>
    <rPh sb="27" eb="29">
      <t>テンキ</t>
    </rPh>
    <phoneticPr fontId="3"/>
  </si>
  <si>
    <t>教室・部門・診療科名：
(※医学群のみ記入）</t>
    <rPh sb="14" eb="17">
      <t>イガクグン</t>
    </rPh>
    <rPh sb="19" eb="21">
      <t>キニュウ</t>
    </rPh>
    <phoneticPr fontId="3"/>
  </si>
  <si>
    <t>AB3001</t>
    <phoneticPr fontId="3"/>
  </si>
  <si>
    <t>教授</t>
    <rPh sb="0" eb="2">
      <t>キョウジュ</t>
    </rPh>
    <phoneticPr fontId="3"/>
  </si>
  <si>
    <t>横浜　一郎</t>
    <rPh sb="0" eb="2">
      <t>ヨコハマ</t>
    </rPh>
    <rPh sb="3" eb="5">
      <t>イチロウ</t>
    </rPh>
    <phoneticPr fontId="3"/>
  </si>
  <si>
    <t>〇〇内科</t>
    <rPh sb="2" eb="4">
      <t>ナイカ</t>
    </rPh>
    <phoneticPr fontId="3"/>
  </si>
  <si>
    <t>〇〇社</t>
    <rPh sb="2" eb="3">
      <t>シャ</t>
    </rPh>
    <phoneticPr fontId="3"/>
  </si>
  <si>
    <t>ノートパソコン（○○社製××）</t>
    <rPh sb="10" eb="12">
      <t>シャセイ</t>
    </rPh>
    <phoneticPr fontId="3"/>
  </si>
  <si>
    <t>設置場所：○○棟１０１
資産種別コード：20700202</t>
    <rPh sb="0" eb="4">
      <t>セッチバショ</t>
    </rPh>
    <rPh sb="7" eb="8">
      <t>ムネ</t>
    </rPh>
    <rPh sb="12" eb="16">
      <t>シサンシュベツ</t>
    </rPh>
    <phoneticPr fontId="3"/>
  </si>
  <si>
    <t>様式掲載ページ（仕様書、出張報告書等）</t>
    <rPh sb="0" eb="2">
      <t>ヨウシキ</t>
    </rPh>
    <rPh sb="2" eb="4">
      <t>ケイサイ</t>
    </rPh>
    <rPh sb="8" eb="11">
      <t>シヨウショ</t>
    </rPh>
    <rPh sb="12" eb="14">
      <t>シュッチョウ</t>
    </rPh>
    <rPh sb="14" eb="17">
      <t>ホウコクショ</t>
    </rPh>
    <rPh sb="17" eb="18">
      <t>トウ</t>
    </rPh>
    <phoneticPr fontId="3"/>
  </si>
  <si>
    <t>※予算残額は参考値です。
必ずGrowOne財務会計Webで確認してください。</t>
    <rPh sb="1" eb="3">
      <t>ヨサン</t>
    </rPh>
    <rPh sb="3" eb="5">
      <t>ザンガク</t>
    </rPh>
    <rPh sb="6" eb="8">
      <t>サンコウ</t>
    </rPh>
    <rPh sb="8" eb="9">
      <t>ネ</t>
    </rPh>
    <rPh sb="13" eb="14">
      <t>カナラ</t>
    </rPh>
    <rPh sb="22" eb="24">
      <t>ザイム</t>
    </rPh>
    <rPh sb="24" eb="26">
      <t>カイケイ</t>
    </rPh>
    <rPh sb="30" eb="32">
      <t>カクニン</t>
    </rPh>
    <phoneticPr fontId="3"/>
  </si>
  <si>
    <t>GrowOne財務会計Web（こちらをクリック）</t>
    <phoneticPr fontId="3"/>
  </si>
  <si>
    <t>基礎研究費</t>
    <rPh sb="0" eb="2">
      <t>キソ</t>
    </rPh>
    <rPh sb="2" eb="5">
      <t>ケンキュウヒ</t>
    </rPh>
    <phoneticPr fontId="3"/>
  </si>
  <si>
    <t>奨学寄附金</t>
    <rPh sb="0" eb="5">
      <t>ショウガクキフキン</t>
    </rPh>
    <phoneticPr fontId="3"/>
  </si>
  <si>
    <t>厚労科研費</t>
    <rPh sb="0" eb="5">
      <t>コウロウカケンヒ</t>
    </rPh>
    <phoneticPr fontId="3"/>
  </si>
  <si>
    <t>受託研究費</t>
    <rPh sb="0" eb="2">
      <t>ジュタク</t>
    </rPh>
    <rPh sb="2" eb="5">
      <t>ケンキュウヒ</t>
    </rPh>
    <phoneticPr fontId="3"/>
  </si>
  <si>
    <t>共同研究費</t>
    <rPh sb="0" eb="5">
      <t>キョウドウケンキュウヒ</t>
    </rPh>
    <phoneticPr fontId="3"/>
  </si>
  <si>
    <t>補助金</t>
    <rPh sb="0" eb="3">
      <t>ホジョキン</t>
    </rPh>
    <phoneticPr fontId="3"/>
  </si>
  <si>
    <t>治験費</t>
    <rPh sb="0" eb="3">
      <t>チケンヒ</t>
    </rPh>
    <phoneticPr fontId="3"/>
  </si>
  <si>
    <t>戦略（戦略的研究推進・学長裁量）</t>
    <rPh sb="0" eb="2">
      <t>センリャク</t>
    </rPh>
    <rPh sb="3" eb="5">
      <t>センリャク</t>
    </rPh>
    <phoneticPr fontId="3"/>
  </si>
  <si>
    <t>学術・YCU未来共創（学長裁量）</t>
    <rPh sb="0" eb="2">
      <t>ガクジュツ</t>
    </rPh>
    <rPh sb="6" eb="8">
      <t>ミライ</t>
    </rPh>
    <rPh sb="8" eb="10">
      <t>キョウソウ</t>
    </rPh>
    <rPh sb="11" eb="13">
      <t>ガクチョウ</t>
    </rPh>
    <rPh sb="13" eb="15">
      <t>サイリョウ</t>
    </rPh>
    <phoneticPr fontId="3"/>
  </si>
  <si>
    <t>かもめプロジェクト</t>
    <phoneticPr fontId="3"/>
  </si>
  <si>
    <t>（</t>
    <phoneticPr fontId="3"/>
  </si>
  <si>
    <t>大学予算　独立基盤形成支援</t>
    <rPh sb="0" eb="4">
      <t>ダイガクヨサン</t>
    </rPh>
    <rPh sb="5" eb="9">
      <t>ドクリツキバン</t>
    </rPh>
    <rPh sb="9" eb="11">
      <t>ケイセイ</t>
    </rPh>
    <rPh sb="11" eb="13">
      <t>シエン</t>
    </rPh>
    <phoneticPr fontId="3"/>
  </si>
  <si>
    <t>こども科研費</t>
    <rPh sb="3" eb="6">
      <t>カケンヒ</t>
    </rPh>
    <phoneticPr fontId="3"/>
  </si>
  <si>
    <t>2023年4月1日様式</t>
    <phoneticPr fontId="3"/>
  </si>
  <si>
    <t>JST（受託）</t>
    <rPh sb="4" eb="6">
      <t>ジュタク</t>
    </rPh>
    <phoneticPr fontId="3"/>
  </si>
  <si>
    <t>AMED（受託）</t>
    <rPh sb="5" eb="7">
      <t>ジュタク</t>
    </rPh>
    <phoneticPr fontId="3"/>
  </si>
  <si>
    <t>AMED（補助）</t>
    <rPh sb="5" eb="7">
      <t>ホジョ</t>
    </rPh>
    <phoneticPr fontId="3"/>
  </si>
  <si>
    <t>備考</t>
    <rPh sb="0" eb="2">
      <t>ビコウ</t>
    </rPh>
    <phoneticPr fontId="6"/>
  </si>
  <si>
    <t>第15回国際○☓△学会参加旅費（4/22-28）</t>
    <phoneticPr fontId="3"/>
  </si>
  <si>
    <t>2024年4月1日様式</t>
    <rPh sb="4" eb="5">
      <t>ネン</t>
    </rPh>
    <rPh sb="6" eb="7">
      <t>ガツ</t>
    </rPh>
    <rPh sb="8" eb="9">
      <t>ニチ</t>
    </rPh>
    <rPh sb="9" eb="11">
      <t>ヨウシキ</t>
    </rPh>
    <phoneticPr fontId="3"/>
  </si>
  <si>
    <t>出張依頼書、出張報告書、学会参加証、領収証、旅費計算書、路線検索、日当：必要、切符購入（ICカードなし）</t>
    <rPh sb="33" eb="35">
      <t>ニットウ</t>
    </rPh>
    <rPh sb="36" eb="38">
      <t>ヒツヨウ</t>
    </rPh>
    <rPh sb="39" eb="41">
      <t>キップ</t>
    </rPh>
    <rPh sb="41" eb="43">
      <t>コウニュウ</t>
    </rPh>
    <phoneticPr fontId="3"/>
  </si>
  <si>
    <t>出張依頼書、出張報告書、学会参加証、領収証、旅費計算書、路線検索、日当：不要</t>
    <rPh sb="36" eb="38">
      <t>フヨウ</t>
    </rPh>
    <phoneticPr fontId="3"/>
  </si>
  <si>
    <t>海外出張命令起案写し、外国旅費請求書、日程及び旅費地域区分、路線検索、領収書、半券、日当：必要、切符購入（ICカードなし）</t>
    <rPh sb="42" eb="44">
      <t>ニットウ</t>
    </rPh>
    <rPh sb="45" eb="47">
      <t>ヒツヨウ</t>
    </rPh>
    <phoneticPr fontId="3"/>
  </si>
  <si>
    <t>科研費（代表課題）</t>
    <rPh sb="0" eb="3">
      <t>カケンヒ</t>
    </rPh>
    <rPh sb="4" eb="8">
      <t>ダイヒョウカダイ</t>
    </rPh>
    <phoneticPr fontId="3"/>
  </si>
  <si>
    <t>科研費（分担課題）</t>
    <rPh sb="0" eb="3">
      <t>カケンヒ</t>
    </rPh>
    <rPh sb="4" eb="6">
      <t>ブンタン</t>
    </rPh>
    <rPh sb="6" eb="8">
      <t>カダイ</t>
    </rPh>
    <phoneticPr fontId="3"/>
  </si>
  <si>
    <t>法人カード払い</t>
    <rPh sb="0" eb="2">
      <t>ホウジン</t>
    </rPh>
    <rPh sb="5" eb="6">
      <t>バラ</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</si>
</sst>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42" formatCode="_ &quot;¥&quot;* #,##0_ ;_ &quot;¥&quot;* \-#,##0_ ;_ &quot;¥&quot;* &quot;-&quot;_ ;_ @_ "/>
    <numFmt numFmtId="176" formatCode="#,###"/>
    <numFmt numFmtId="177" formatCode="#,##0_ "/>
    <numFmt numFmtId="178" formatCode="#,##0_);[Red]\(#,##0\)"/>
  </numFmts>
  <fonts count="45">
    <font>
      <sz val="11"/>
      <color theme="1"/>
      <name val="ＭＳ Ｐゴシック"/>
      <family val="2"/>
      <charset val="128"/>
      <scheme val="minor"/>
    </font>
    <font>
      <sz val="11"/>
      <name val="ＭＳ Ｐゴシック"/>
      <family val="3"/>
      <charset val="128"/>
    </font>
    <font>
      <sz val="11"/>
      <name val="ＭＳ Ｐ明朝"/>
      <family val="1"/>
      <charset val="128"/>
    </font>
    <font>
      <sz val="6"/>
      <name val="ＭＳ Ｐゴシック"/>
      <family val="2"/>
      <charset val="128"/>
      <scheme val="minor"/>
    </font>
    <font>
      <b/>
      <sz val="11"/>
      <name val="ＭＳ Ｐ明朝"/>
      <family val="1"/>
      <charset val="128"/>
    </font>
    <font>
      <b/>
      <sz val="12"/>
      <name val="ＭＳ Ｐ明朝"/>
      <family val="1"/>
      <charset val="128"/>
    </font>
    <font>
      <sz val="6"/>
      <name val="ＭＳ Ｐゴシック"/>
      <family val="3"/>
      <charset val="128"/>
    </font>
    <font>
      <sz val="8"/>
      <name val="ＭＳ Ｐ明朝"/>
      <family val="1"/>
      <charset val="128"/>
    </font>
    <font>
      <sz val="9"/>
      <name val="ＭＳ Ｐ明朝"/>
      <family val="1"/>
      <charset val="128"/>
    </font>
    <font>
      <sz val="10"/>
      <name val="ＭＳ Ｐ明朝"/>
      <family val="1"/>
      <charset val="128"/>
    </font>
    <font>
      <sz val="6"/>
      <name val="ＭＳ Ｐゴシック"/>
      <family val="3"/>
      <charset val="128"/>
      <scheme val="minor"/>
    </font>
    <font>
      <b/>
      <sz val="10"/>
      <name val="ＭＳ Ｐ明朝"/>
      <family val="1"/>
      <charset val="128"/>
    </font>
    <font>
      <b/>
      <sz val="9"/>
      <color indexed="81"/>
      <name val="ＭＳ Ｐゴシック"/>
      <family val="3"/>
      <charset val="128"/>
    </font>
    <font>
      <sz val="11"/>
      <color theme="1"/>
      <name val="メイリオ"/>
      <family val="3"/>
      <charset val="128"/>
    </font>
    <font>
      <sz val="10"/>
      <name val="メイリオ"/>
      <family val="3"/>
      <charset val="128"/>
    </font>
    <font>
      <sz val="11"/>
      <name val="メイリオ"/>
      <family val="3"/>
      <charset val="128"/>
    </font>
    <font>
      <sz val="10"/>
      <color theme="1"/>
      <name val="メイリオ"/>
      <family val="3"/>
      <charset val="128"/>
    </font>
    <font>
      <b/>
      <sz val="11"/>
      <color rgb="FFFF0000"/>
      <name val="メイリオ"/>
      <family val="3"/>
      <charset val="128"/>
    </font>
    <font>
      <b/>
      <sz val="9"/>
      <color indexed="81"/>
      <name val="MS P ゴシック"/>
      <family val="3"/>
      <charset val="128"/>
    </font>
    <font>
      <sz val="11"/>
      <color theme="1"/>
      <name val="ＭＳ Ｐゴシック"/>
      <family val="2"/>
      <charset val="128"/>
      <scheme val="minor"/>
    </font>
    <font>
      <b/>
      <sz val="11"/>
      <color theme="1"/>
      <name val="メイリオ"/>
      <family val="3"/>
      <charset val="128"/>
    </font>
    <font>
      <sz val="16"/>
      <color theme="1"/>
      <name val="メイリオ"/>
      <family val="3"/>
      <charset val="128"/>
    </font>
    <font>
      <sz val="6"/>
      <name val="Meiryo UI"/>
      <family val="2"/>
      <charset val="128"/>
    </font>
    <font>
      <sz val="11"/>
      <color theme="0" tint="-0.499984740745262"/>
      <name val="メイリオ"/>
      <family val="3"/>
      <charset val="128"/>
    </font>
    <font>
      <b/>
      <sz val="16"/>
      <color rgb="FFFF0000"/>
      <name val="メイリオ"/>
      <family val="3"/>
      <charset val="128"/>
    </font>
    <font>
      <sz val="11"/>
      <color theme="1" tint="0.499984740745262"/>
      <name val="メイリオ"/>
      <family val="3"/>
      <charset val="128"/>
    </font>
    <font>
      <u/>
      <sz val="11"/>
      <color theme="10"/>
      <name val="ＭＳ Ｐゴシック"/>
      <family val="2"/>
      <charset val="128"/>
      <scheme val="minor"/>
    </font>
    <font>
      <b/>
      <sz val="11"/>
      <name val="メイリオ"/>
      <family val="3"/>
      <charset val="128"/>
    </font>
    <font>
      <b/>
      <u/>
      <sz val="11"/>
      <name val="ＭＳ Ｐ明朝"/>
      <family val="1"/>
      <charset val="128"/>
    </font>
    <font>
      <b/>
      <sz val="20"/>
      <color theme="1"/>
      <name val="メイリオ"/>
      <family val="3"/>
      <charset val="128"/>
    </font>
    <font>
      <sz val="14"/>
      <color theme="1"/>
      <name val="メイリオ"/>
      <family val="3"/>
      <charset val="128"/>
    </font>
    <font>
      <b/>
      <sz val="8"/>
      <color theme="1"/>
      <name val="メイリオ"/>
      <family val="3"/>
      <charset val="128"/>
    </font>
    <font>
      <sz val="11"/>
      <color theme="1"/>
      <name val="Meiryo UI"/>
      <family val="3"/>
      <charset val="128"/>
    </font>
    <font>
      <b/>
      <u/>
      <sz val="12"/>
      <color rgb="FFFF0000"/>
      <name val="メイリオ"/>
      <family val="3"/>
      <charset val="128"/>
    </font>
    <font>
      <u/>
      <sz val="16"/>
      <color theme="10"/>
      <name val="メイリオ"/>
      <family val="3"/>
      <charset val="128"/>
    </font>
    <font>
      <u/>
      <sz val="18"/>
      <color theme="10"/>
      <name val="Meiryo UI"/>
      <family val="3"/>
      <charset val="128"/>
    </font>
    <font>
      <b/>
      <sz val="14"/>
      <color theme="1"/>
      <name val="メイリオ"/>
      <family val="3"/>
      <charset val="128"/>
    </font>
    <font>
      <b/>
      <sz val="18"/>
      <color theme="1"/>
      <name val="メイリオ"/>
      <family val="3"/>
      <charset val="128"/>
    </font>
    <font>
      <sz val="10"/>
      <color indexed="81"/>
      <name val="HGPｺﾞｼｯｸM"/>
      <family val="3"/>
      <charset val="128"/>
    </font>
    <font>
      <b/>
      <sz val="12"/>
      <color theme="1"/>
      <name val="メイリオ"/>
      <family val="3"/>
      <charset val="128"/>
    </font>
    <font>
      <b/>
      <u/>
      <sz val="11"/>
      <color rgb="FFFF0000"/>
      <name val="メイリオ"/>
      <family val="3"/>
      <charset val="128"/>
    </font>
    <font>
      <b/>
      <u/>
      <sz val="14"/>
      <color rgb="FF0070C0"/>
      <name val="メイリオ"/>
      <family val="3"/>
      <charset val="128"/>
    </font>
    <font>
      <b/>
      <sz val="14"/>
      <color rgb="FFFF0000"/>
      <name val="メイリオ"/>
      <family val="3"/>
      <charset val="128"/>
    </font>
    <font>
      <sz val="11"/>
      <color theme="4"/>
      <name val="ＭＳ Ｐ明朝"/>
      <family val="1"/>
      <charset val="128"/>
    </font>
    <font>
      <sz val="11"/>
      <color rgb="FFFF0000"/>
      <name val="ＭＳ Ｐ明朝"/>
      <family val="1"/>
      <charset val="128"/>
    </font>
  </fonts>
  <fills count="11">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9" tint="0.7999816888943144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bottom style="thin">
        <color indexed="64"/>
      </bottom>
      <diagonal/>
    </border>
    <border>
      <left style="dotted">
        <color indexed="64"/>
      </left>
      <right style="dotted">
        <color indexed="64"/>
      </right>
      <top style="dotted">
        <color indexed="64"/>
      </top>
      <bottom style="dotted">
        <color indexed="64"/>
      </bottom>
      <diagonal/>
    </border>
    <border>
      <left/>
      <right style="thin">
        <color indexed="64"/>
      </right>
      <top style="thin">
        <color indexed="64"/>
      </top>
      <bottom style="dotted">
        <color indexed="64"/>
      </bottom>
      <diagonal/>
    </border>
    <border>
      <left style="dotted">
        <color indexed="64"/>
      </left>
      <right style="dotted">
        <color indexed="64"/>
      </right>
      <top/>
      <bottom style="dotted">
        <color indexed="64"/>
      </bottom>
      <diagonal/>
    </border>
    <border>
      <left style="thin">
        <color indexed="64"/>
      </left>
      <right style="double">
        <color indexed="64"/>
      </right>
      <top style="thin">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thick">
        <color rgb="FFFF0000"/>
      </bottom>
      <diagonal/>
    </border>
    <border>
      <left style="thin">
        <color indexed="64"/>
      </left>
      <right style="thin">
        <color indexed="64"/>
      </right>
      <top/>
      <bottom style="dotted">
        <color rgb="FF000000"/>
      </bottom>
      <diagonal/>
    </border>
    <border>
      <left style="thin">
        <color indexed="64"/>
      </left>
      <right style="thin">
        <color indexed="64"/>
      </right>
      <top style="dotted">
        <color rgb="FF000000"/>
      </top>
      <bottom style="dotted">
        <color indexed="64"/>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38" fontId="19" fillId="0" borderId="0" applyFont="0" applyFill="0" applyBorder="0" applyAlignment="0" applyProtection="0">
      <alignment vertical="center"/>
    </xf>
    <xf numFmtId="0" fontId="26" fillId="0" borderId="0" applyNumberFormat="0" applyFill="0" applyBorder="0" applyAlignment="0" applyProtection="0">
      <alignment vertical="center"/>
    </xf>
  </cellStyleXfs>
  <cellXfs count="244">
    <xf numFmtId="0" fontId="0" fillId="0" borderId="0" xfId="0">
      <alignment vertical="center"/>
    </xf>
    <xf numFmtId="0" fontId="2" fillId="2" borderId="0" xfId="1" applyFont="1" applyFill="1" applyProtection="1">
      <alignment vertical="center"/>
      <protection locked="0"/>
    </xf>
    <xf numFmtId="0" fontId="2" fillId="0" borderId="0" xfId="1" applyFont="1" applyProtection="1">
      <alignment vertical="center"/>
      <protection locked="0"/>
    </xf>
    <xf numFmtId="0" fontId="4" fillId="2" borderId="0" xfId="1" applyFont="1" applyFill="1" applyProtection="1">
      <alignment vertical="center"/>
      <protection locked="0"/>
    </xf>
    <xf numFmtId="0" fontId="2" fillId="3" borderId="1" xfId="1" applyFont="1" applyFill="1" applyBorder="1" applyAlignment="1" applyProtection="1">
      <alignment horizontal="center" vertical="center"/>
      <protection locked="0"/>
    </xf>
    <xf numFmtId="0" fontId="9" fillId="4" borderId="14" xfId="1" applyFont="1" applyFill="1" applyBorder="1" applyProtection="1">
      <alignment vertical="center"/>
      <protection locked="0"/>
    </xf>
    <xf numFmtId="0" fontId="2" fillId="4" borderId="14" xfId="1" applyFont="1" applyFill="1" applyBorder="1" applyProtection="1">
      <alignment vertical="center"/>
      <protection locked="0"/>
    </xf>
    <xf numFmtId="0" fontId="2" fillId="4" borderId="1" xfId="1" applyFont="1" applyFill="1" applyBorder="1" applyAlignment="1" applyProtection="1">
      <alignment horizontal="center" vertical="center"/>
      <protection locked="0"/>
    </xf>
    <xf numFmtId="0" fontId="2" fillId="0" borderId="1" xfId="1" applyFont="1" applyBorder="1" applyProtection="1">
      <alignment vertical="center"/>
      <protection locked="0"/>
    </xf>
    <xf numFmtId="0" fontId="9" fillId="4" borderId="1" xfId="1" applyFont="1" applyFill="1" applyBorder="1" applyAlignment="1" applyProtection="1">
      <alignment horizontal="center" vertical="center"/>
      <protection locked="0"/>
    </xf>
    <xf numFmtId="0" fontId="7" fillId="0" borderId="1" xfId="1" applyFont="1" applyBorder="1" applyAlignment="1" applyProtection="1">
      <alignment horizontal="right"/>
      <protection locked="0"/>
    </xf>
    <xf numFmtId="0" fontId="2" fillId="2" borderId="12" xfId="1" applyFont="1" applyFill="1" applyBorder="1" applyAlignment="1" applyProtection="1">
      <alignment vertical="center" shrinkToFit="1"/>
      <protection locked="0"/>
    </xf>
    <xf numFmtId="0" fontId="2" fillId="2" borderId="11" xfId="1" applyFont="1" applyFill="1" applyBorder="1" applyAlignment="1" applyProtection="1">
      <alignment horizontal="center" vertical="center" shrinkToFit="1"/>
      <protection locked="0"/>
    </xf>
    <xf numFmtId="0" fontId="2" fillId="3" borderId="6" xfId="1" applyFont="1" applyFill="1" applyBorder="1" applyAlignment="1" applyProtection="1">
      <alignment horizontal="center" vertical="center" wrapText="1" shrinkToFit="1"/>
      <protection locked="0"/>
    </xf>
    <xf numFmtId="0" fontId="2" fillId="2" borderId="0" xfId="1" applyFont="1" applyFill="1" applyAlignment="1" applyProtection="1">
      <alignment horizontal="left" vertical="center"/>
      <protection locked="0"/>
    </xf>
    <xf numFmtId="0" fontId="13" fillId="0" borderId="0" xfId="0" applyFont="1">
      <alignment vertical="center"/>
    </xf>
    <xf numFmtId="0" fontId="13" fillId="0" borderId="0" xfId="0" applyFont="1" applyAlignment="1">
      <alignment horizontal="center" vertical="center"/>
    </xf>
    <xf numFmtId="0" fontId="16" fillId="0" borderId="0" xfId="1" applyFont="1" applyProtection="1">
      <alignment vertical="center"/>
      <protection locked="0"/>
    </xf>
    <xf numFmtId="42" fontId="13" fillId="0" borderId="0" xfId="0" applyNumberFormat="1" applyFont="1">
      <alignment vertical="center"/>
    </xf>
    <xf numFmtId="0" fontId="13" fillId="0" borderId="0" xfId="0" applyFont="1" applyAlignment="1">
      <alignment vertical="center" wrapText="1"/>
    </xf>
    <xf numFmtId="0" fontId="2" fillId="2" borderId="12" xfId="1" applyFont="1" applyFill="1" applyBorder="1" applyAlignment="1" applyProtection="1">
      <alignment horizontal="right" vertical="center"/>
      <protection locked="0"/>
    </xf>
    <xf numFmtId="0" fontId="2" fillId="4" borderId="14" xfId="1" applyFont="1" applyFill="1" applyBorder="1" applyAlignment="1" applyProtection="1">
      <alignment horizontal="center" vertical="center" shrinkToFit="1"/>
      <protection locked="0"/>
    </xf>
    <xf numFmtId="0" fontId="2" fillId="4" borderId="6" xfId="1" applyFont="1" applyFill="1" applyBorder="1" applyAlignment="1" applyProtection="1">
      <alignment horizontal="center" vertical="center" shrinkToFit="1"/>
      <protection locked="0"/>
    </xf>
    <xf numFmtId="0" fontId="2" fillId="0" borderId="0" xfId="1" applyFont="1" applyAlignment="1" applyProtection="1">
      <alignment horizontal="center" vertical="center"/>
      <protection locked="0"/>
    </xf>
    <xf numFmtId="0" fontId="23" fillId="0" borderId="0" xfId="0" applyFont="1" applyAlignment="1">
      <alignment horizontal="center" vertical="center"/>
    </xf>
    <xf numFmtId="0" fontId="15" fillId="7" borderId="1" xfId="0" applyFont="1" applyFill="1" applyBorder="1" applyAlignment="1">
      <alignment horizontal="center" vertical="center"/>
    </xf>
    <xf numFmtId="0" fontId="15" fillId="0" borderId="0" xfId="0" applyFont="1" applyAlignment="1">
      <alignment horizontal="center" vertical="center"/>
    </xf>
    <xf numFmtId="0" fontId="15" fillId="0" borderId="0" xfId="1" applyFont="1" applyAlignment="1" applyProtection="1">
      <alignment horizontal="left" vertical="center"/>
      <protection locked="0"/>
    </xf>
    <xf numFmtId="0" fontId="2" fillId="2" borderId="8" xfId="1" applyFont="1" applyFill="1" applyBorder="1" applyAlignment="1" applyProtection="1">
      <alignment horizontal="left" vertical="center" shrinkToFit="1"/>
      <protection locked="0"/>
    </xf>
    <xf numFmtId="0" fontId="4" fillId="0" borderId="0" xfId="1" applyFont="1" applyAlignment="1" applyProtection="1">
      <alignment horizontal="center" vertical="center"/>
      <protection locked="0"/>
    </xf>
    <xf numFmtId="0" fontId="20" fillId="0" borderId="1" xfId="0" applyFont="1" applyBorder="1" applyAlignment="1">
      <alignment horizontal="center" vertical="center"/>
    </xf>
    <xf numFmtId="0" fontId="25" fillId="8" borderId="1" xfId="0" applyFont="1" applyFill="1" applyBorder="1" applyAlignment="1">
      <alignment horizontal="center" vertical="center"/>
    </xf>
    <xf numFmtId="0" fontId="13" fillId="7" borderId="1" xfId="0" applyFont="1" applyFill="1" applyBorder="1">
      <alignment vertical="center"/>
    </xf>
    <xf numFmtId="0" fontId="4" fillId="2" borderId="2" xfId="1" quotePrefix="1" applyFont="1" applyFill="1" applyBorder="1" applyAlignment="1" applyProtection="1">
      <alignment horizontal="center" vertical="center" shrinkToFit="1"/>
      <protection locked="0"/>
    </xf>
    <xf numFmtId="0" fontId="27" fillId="0" borderId="0" xfId="0" applyFont="1" applyAlignment="1">
      <alignment horizontal="left" vertical="center"/>
    </xf>
    <xf numFmtId="0" fontId="15" fillId="0" borderId="0" xfId="1" applyFont="1" applyProtection="1">
      <alignment vertical="center"/>
      <protection locked="0"/>
    </xf>
    <xf numFmtId="0" fontId="27" fillId="0" borderId="0" xfId="1" applyFont="1" applyAlignment="1" applyProtection="1">
      <alignment horizontal="center" vertical="center"/>
      <protection locked="0"/>
    </xf>
    <xf numFmtId="0" fontId="15" fillId="7" borderId="1" xfId="1" applyFont="1" applyFill="1" applyBorder="1" applyAlignment="1" applyProtection="1">
      <alignment horizontal="center" vertical="center" wrapText="1" shrinkToFit="1"/>
      <protection locked="0"/>
    </xf>
    <xf numFmtId="0" fontId="0" fillId="2" borderId="0" xfId="0" applyFill="1">
      <alignment vertical="center"/>
    </xf>
    <xf numFmtId="0" fontId="13" fillId="2" borderId="0" xfId="0" applyFont="1" applyFill="1">
      <alignment vertical="center"/>
    </xf>
    <xf numFmtId="0" fontId="13" fillId="2" borderId="0" xfId="0" applyFont="1" applyFill="1" applyAlignment="1">
      <alignment horizontal="center" vertical="center"/>
    </xf>
    <xf numFmtId="0" fontId="17" fillId="2" borderId="0" xfId="0" applyFont="1" applyFill="1">
      <alignment vertical="center"/>
    </xf>
    <xf numFmtId="42" fontId="13" fillId="2" borderId="0" xfId="0" applyNumberFormat="1" applyFont="1" applyFill="1">
      <alignment vertical="center"/>
    </xf>
    <xf numFmtId="0" fontId="24" fillId="2" borderId="0" xfId="0" applyFont="1" applyFill="1">
      <alignment vertical="center"/>
    </xf>
    <xf numFmtId="0" fontId="13" fillId="2" borderId="0" xfId="0" applyFont="1" applyFill="1" applyAlignment="1">
      <alignment vertical="center" wrapText="1"/>
    </xf>
    <xf numFmtId="0" fontId="13" fillId="2" borderId="0" xfId="0" applyFont="1" applyFill="1" applyAlignment="1">
      <alignment horizontal="right" vertical="center"/>
    </xf>
    <xf numFmtId="42" fontId="13" fillId="2" borderId="0" xfId="0" applyNumberFormat="1" applyFont="1" applyFill="1" applyAlignment="1"/>
    <xf numFmtId="0" fontId="24" fillId="2" borderId="0" xfId="0" applyFont="1" applyFill="1" applyAlignment="1">
      <alignment horizontal="left" vertical="center"/>
    </xf>
    <xf numFmtId="0" fontId="13" fillId="2" borderId="0" xfId="0" applyFont="1" applyFill="1" applyAlignment="1">
      <alignment vertical="top"/>
    </xf>
    <xf numFmtId="0" fontId="21" fillId="2" borderId="0" xfId="0" applyFont="1" applyFill="1" applyAlignment="1">
      <alignment horizontal="left" vertical="top"/>
    </xf>
    <xf numFmtId="0" fontId="13" fillId="2" borderId="0" xfId="0" applyFont="1" applyFill="1" applyAlignment="1">
      <alignment horizontal="left" vertical="center"/>
    </xf>
    <xf numFmtId="42" fontId="13" fillId="2" borderId="0" xfId="0" applyNumberFormat="1" applyFont="1" applyFill="1" applyAlignment="1">
      <alignment vertical="top"/>
    </xf>
    <xf numFmtId="0" fontId="20" fillId="2" borderId="0" xfId="0" applyFont="1" applyFill="1" applyAlignment="1">
      <alignment horizontal="left" vertical="center"/>
    </xf>
    <xf numFmtId="0" fontId="30" fillId="2" borderId="0" xfId="0" applyFont="1" applyFill="1">
      <alignment vertical="center"/>
    </xf>
    <xf numFmtId="0" fontId="0" fillId="7" borderId="0" xfId="0" applyFill="1">
      <alignment vertical="center"/>
    </xf>
    <xf numFmtId="0" fontId="31" fillId="0" borderId="1" xfId="0" applyFont="1" applyBorder="1" applyAlignment="1">
      <alignment horizontal="center" vertical="center"/>
    </xf>
    <xf numFmtId="0" fontId="15" fillId="6" borderId="22" xfId="0" applyFont="1" applyFill="1" applyBorder="1" applyAlignment="1">
      <alignment horizontal="center" vertical="center" wrapText="1"/>
    </xf>
    <xf numFmtId="0" fontId="15" fillId="6" borderId="23" xfId="0" applyFont="1" applyFill="1" applyBorder="1" applyAlignment="1">
      <alignment horizontal="center" vertical="center" wrapText="1"/>
    </xf>
    <xf numFmtId="0" fontId="15" fillId="6" borderId="23" xfId="0" applyFont="1" applyFill="1" applyBorder="1" applyAlignment="1">
      <alignment horizontal="center" vertical="center"/>
    </xf>
    <xf numFmtId="42" fontId="14" fillId="6" borderId="23" xfId="0" applyNumberFormat="1" applyFont="1" applyFill="1" applyBorder="1" applyAlignment="1">
      <alignment horizontal="center" vertical="center" wrapText="1"/>
    </xf>
    <xf numFmtId="42" fontId="15" fillId="3" borderId="23" xfId="0" applyNumberFormat="1" applyFont="1" applyFill="1" applyBorder="1" applyAlignment="1">
      <alignment horizontal="center" vertical="center" wrapText="1"/>
    </xf>
    <xf numFmtId="0" fontId="15" fillId="9" borderId="23" xfId="0" applyFont="1" applyFill="1" applyBorder="1" applyAlignment="1">
      <alignment horizontal="center" vertical="center"/>
    </xf>
    <xf numFmtId="56" fontId="23" fillId="0" borderId="25" xfId="0" applyNumberFormat="1" applyFont="1" applyBorder="1" applyAlignment="1">
      <alignment horizontal="center" vertical="center"/>
    </xf>
    <xf numFmtId="0" fontId="23" fillId="0" borderId="26" xfId="0" applyFont="1" applyBorder="1" applyAlignment="1">
      <alignment horizontal="center" vertical="center"/>
    </xf>
    <xf numFmtId="0" fontId="17" fillId="0" borderId="26" xfId="0" applyFont="1" applyBorder="1" applyAlignment="1">
      <alignment horizontal="center" vertical="center"/>
    </xf>
    <xf numFmtId="0" fontId="15" fillId="7" borderId="26" xfId="0" applyFont="1" applyFill="1" applyBorder="1" applyAlignment="1">
      <alignment horizontal="center" vertical="center" wrapText="1"/>
    </xf>
    <xf numFmtId="0" fontId="15" fillId="7" borderId="26" xfId="0" applyFont="1" applyFill="1" applyBorder="1" applyAlignment="1">
      <alignment horizontal="left" vertical="center" wrapText="1"/>
    </xf>
    <xf numFmtId="0" fontId="15" fillId="7" borderId="26" xfId="0" applyFont="1" applyFill="1" applyBorder="1" applyAlignment="1">
      <alignment horizontal="left" vertical="center"/>
    </xf>
    <xf numFmtId="177" fontId="23" fillId="8" borderId="26" xfId="0" applyNumberFormat="1" applyFont="1" applyFill="1" applyBorder="1" applyAlignment="1">
      <alignment horizontal="right" vertical="center"/>
    </xf>
    <xf numFmtId="42" fontId="15" fillId="3" borderId="26" xfId="0" applyNumberFormat="1" applyFont="1" applyFill="1" applyBorder="1" applyAlignment="1">
      <alignment horizontal="right" vertical="center"/>
    </xf>
    <xf numFmtId="0" fontId="15" fillId="2" borderId="26" xfId="0" applyFont="1" applyFill="1" applyBorder="1" applyAlignment="1">
      <alignment horizontal="left" vertical="center"/>
    </xf>
    <xf numFmtId="0" fontId="14" fillId="2" borderId="26" xfId="0" applyFont="1" applyFill="1" applyBorder="1" applyAlignment="1">
      <alignment horizontal="left" vertical="center"/>
    </xf>
    <xf numFmtId="0" fontId="15" fillId="2" borderId="27" xfId="0" applyFont="1" applyFill="1" applyBorder="1" applyAlignment="1">
      <alignment horizontal="center" vertical="center"/>
    </xf>
    <xf numFmtId="178" fontId="15" fillId="7" borderId="26" xfId="0" applyNumberFormat="1" applyFont="1" applyFill="1" applyBorder="1" applyAlignment="1">
      <alignment horizontal="right" vertical="center"/>
    </xf>
    <xf numFmtId="56" fontId="23" fillId="0" borderId="28" xfId="0" applyNumberFormat="1" applyFont="1" applyBorder="1" applyAlignment="1">
      <alignment horizontal="center" vertical="center"/>
    </xf>
    <xf numFmtId="0" fontId="23" fillId="0" borderId="29" xfId="0" applyFont="1" applyBorder="1" applyAlignment="1">
      <alignment horizontal="center" vertical="center"/>
    </xf>
    <xf numFmtId="0" fontId="17" fillId="0" borderId="29" xfId="0" applyFont="1" applyBorder="1" applyAlignment="1">
      <alignment horizontal="center" vertical="center"/>
    </xf>
    <xf numFmtId="178" fontId="15" fillId="7" borderId="29" xfId="0" applyNumberFormat="1" applyFont="1" applyFill="1" applyBorder="1" applyAlignment="1">
      <alignment horizontal="right" vertical="center"/>
    </xf>
    <xf numFmtId="177" fontId="23" fillId="8" borderId="29" xfId="0" applyNumberFormat="1" applyFont="1" applyFill="1" applyBorder="1" applyAlignment="1">
      <alignment horizontal="right" vertical="center"/>
    </xf>
    <xf numFmtId="42" fontId="15" fillId="3" borderId="29" xfId="0" applyNumberFormat="1" applyFont="1" applyFill="1" applyBorder="1" applyAlignment="1">
      <alignment horizontal="right" vertical="center"/>
    </xf>
    <xf numFmtId="0" fontId="15" fillId="7" borderId="29" xfId="0" applyFont="1" applyFill="1" applyBorder="1" applyAlignment="1">
      <alignment horizontal="center" vertical="center" wrapText="1"/>
    </xf>
    <xf numFmtId="0" fontId="15" fillId="7" borderId="29" xfId="0" applyFont="1" applyFill="1" applyBorder="1" applyAlignment="1">
      <alignment horizontal="left" vertical="center" wrapText="1"/>
    </xf>
    <xf numFmtId="0" fontId="15" fillId="2" borderId="29" xfId="0" applyFont="1" applyFill="1" applyBorder="1" applyAlignment="1">
      <alignment horizontal="left" vertical="center"/>
    </xf>
    <xf numFmtId="0" fontId="14" fillId="2" borderId="29" xfId="0" applyFont="1" applyFill="1" applyBorder="1" applyAlignment="1">
      <alignment horizontal="left" vertical="center"/>
    </xf>
    <xf numFmtId="0" fontId="15" fillId="2" borderId="30" xfId="0" applyFont="1" applyFill="1" applyBorder="1" applyAlignment="1">
      <alignment horizontal="center" vertical="center"/>
    </xf>
    <xf numFmtId="0" fontId="15" fillId="9" borderId="24" xfId="0" applyFont="1" applyFill="1" applyBorder="1" applyAlignment="1">
      <alignment horizontal="center" vertical="center" wrapText="1"/>
    </xf>
    <xf numFmtId="0" fontId="25" fillId="2" borderId="0" xfId="0" applyFont="1" applyFill="1">
      <alignment vertical="center"/>
    </xf>
    <xf numFmtId="0" fontId="32" fillId="2" borderId="0" xfId="0" applyFont="1" applyFill="1">
      <alignment vertical="center"/>
    </xf>
    <xf numFmtId="0" fontId="32" fillId="2" borderId="0" xfId="0" applyFont="1" applyFill="1" applyAlignment="1">
      <alignment horizontal="center" vertical="top"/>
    </xf>
    <xf numFmtId="0" fontId="27" fillId="10" borderId="14" xfId="0" applyFont="1" applyFill="1" applyBorder="1" applyAlignment="1">
      <alignment horizontal="center" vertical="center"/>
    </xf>
    <xf numFmtId="0" fontId="20" fillId="0" borderId="1" xfId="0" applyFont="1" applyBorder="1" applyAlignment="1">
      <alignment horizontal="left" vertical="center"/>
    </xf>
    <xf numFmtId="0" fontId="30" fillId="2" borderId="0" xfId="0" applyFont="1" applyFill="1" applyAlignment="1">
      <alignment horizontal="right" vertical="center"/>
    </xf>
    <xf numFmtId="0" fontId="0" fillId="2" borderId="19" xfId="0" applyFill="1" applyBorder="1">
      <alignment vertical="center"/>
    </xf>
    <xf numFmtId="0" fontId="33" fillId="2" borderId="0" xfId="3" applyFont="1" applyFill="1" applyAlignment="1">
      <alignment horizontal="left" vertical="center" wrapText="1"/>
    </xf>
    <xf numFmtId="0" fontId="23" fillId="2" borderId="0" xfId="0" applyFont="1" applyFill="1" applyAlignment="1">
      <alignment horizontal="center" vertical="center"/>
    </xf>
    <xf numFmtId="0" fontId="15" fillId="2" borderId="0" xfId="0" applyFont="1" applyFill="1" applyAlignment="1">
      <alignment horizontal="center" vertical="center"/>
    </xf>
    <xf numFmtId="0" fontId="35" fillId="2" borderId="0" xfId="3" applyFont="1" applyFill="1">
      <alignment vertical="center"/>
    </xf>
    <xf numFmtId="42" fontId="36" fillId="2" borderId="0" xfId="0" applyNumberFormat="1" applyFont="1" applyFill="1" applyAlignment="1"/>
    <xf numFmtId="0" fontId="20" fillId="2" borderId="1" xfId="0" applyFont="1" applyFill="1" applyBorder="1" applyAlignment="1">
      <alignment horizontal="left" vertical="center"/>
    </xf>
    <xf numFmtId="0" fontId="37" fillId="2" borderId="0" xfId="0" applyFont="1" applyFill="1" applyAlignment="1">
      <alignment horizontal="right" vertical="center"/>
    </xf>
    <xf numFmtId="0" fontId="36" fillId="7" borderId="0" xfId="0" applyFont="1" applyFill="1">
      <alignment vertical="center"/>
    </xf>
    <xf numFmtId="0" fontId="33" fillId="2" borderId="0" xfId="3" applyFont="1" applyFill="1" applyBorder="1" applyAlignment="1">
      <alignment horizontal="left" vertical="center" wrapText="1"/>
    </xf>
    <xf numFmtId="0" fontId="39" fillId="0" borderId="0" xfId="0" applyFont="1" applyAlignment="1">
      <alignment horizontal="left" vertical="center"/>
    </xf>
    <xf numFmtId="0" fontId="27" fillId="10" borderId="10" xfId="0" applyFont="1" applyFill="1" applyBorder="1" applyAlignment="1">
      <alignment horizontal="center" vertical="center" wrapText="1"/>
    </xf>
    <xf numFmtId="0" fontId="27" fillId="10" borderId="34" xfId="0" applyFont="1" applyFill="1" applyBorder="1" applyAlignment="1">
      <alignment horizontal="center" vertical="center" wrapText="1"/>
    </xf>
    <xf numFmtId="0" fontId="13" fillId="2" borderId="0" xfId="0" applyFont="1" applyFill="1" applyAlignment="1">
      <alignment vertical="top" wrapText="1"/>
    </xf>
    <xf numFmtId="0" fontId="0" fillId="2" borderId="0" xfId="0" applyFill="1" applyAlignment="1">
      <alignment vertical="top" wrapText="1"/>
    </xf>
    <xf numFmtId="0" fontId="15" fillId="6" borderId="23" xfId="0" applyFont="1" applyFill="1" applyBorder="1" applyAlignment="1">
      <alignment horizontal="center" vertical="top" wrapText="1"/>
    </xf>
    <xf numFmtId="0" fontId="13" fillId="0" borderId="0" xfId="0" applyFont="1" applyAlignment="1">
      <alignment vertical="top" wrapText="1"/>
    </xf>
    <xf numFmtId="0" fontId="15" fillId="0" borderId="13" xfId="0" applyFont="1" applyBorder="1" applyAlignment="1">
      <alignment horizontal="center" vertical="center"/>
    </xf>
    <xf numFmtId="0" fontId="23" fillId="0" borderId="15" xfId="0" applyFont="1" applyBorder="1" applyAlignment="1">
      <alignment horizontal="center" vertical="center"/>
    </xf>
    <xf numFmtId="0" fontId="17" fillId="0" borderId="15" xfId="0" applyFont="1" applyBorder="1" applyAlignment="1">
      <alignment horizontal="center" vertical="center"/>
    </xf>
    <xf numFmtId="178" fontId="15" fillId="7" borderId="15" xfId="0" applyNumberFormat="1" applyFont="1" applyFill="1" applyBorder="1" applyAlignment="1">
      <alignment horizontal="right" vertical="center"/>
    </xf>
    <xf numFmtId="178" fontId="15" fillId="7" borderId="33" xfId="0" applyNumberFormat="1" applyFont="1" applyFill="1" applyBorder="1" applyAlignment="1">
      <alignment horizontal="right" vertical="center"/>
    </xf>
    <xf numFmtId="0" fontId="15" fillId="7" borderId="15" xfId="0" applyFont="1" applyFill="1" applyBorder="1" applyAlignment="1">
      <alignment horizontal="left" vertical="center" wrapText="1"/>
    </xf>
    <xf numFmtId="0" fontId="15" fillId="7" borderId="15" xfId="0" applyFont="1" applyFill="1" applyBorder="1" applyAlignment="1">
      <alignment horizontal="left" vertical="top" wrapText="1"/>
    </xf>
    <xf numFmtId="0" fontId="15" fillId="7" borderId="15" xfId="0" applyFont="1" applyFill="1" applyBorder="1" applyAlignment="1">
      <alignment horizontal="left" vertical="center"/>
    </xf>
    <xf numFmtId="0" fontId="14" fillId="7" borderId="15" xfId="0" applyFont="1" applyFill="1" applyBorder="1" applyAlignment="1">
      <alignment horizontal="left" vertical="center"/>
    </xf>
    <xf numFmtId="0" fontId="15" fillId="7" borderId="15" xfId="0" applyFont="1" applyFill="1" applyBorder="1" applyAlignment="1">
      <alignment horizontal="center" vertical="center"/>
    </xf>
    <xf numFmtId="0" fontId="23" fillId="0" borderId="31" xfId="0" applyFont="1" applyBorder="1" applyAlignment="1">
      <alignment horizontal="center" vertical="center"/>
    </xf>
    <xf numFmtId="0" fontId="17" fillId="0" borderId="31" xfId="0" applyFont="1" applyBorder="1" applyAlignment="1">
      <alignment horizontal="center" vertical="center"/>
    </xf>
    <xf numFmtId="178" fontId="15" fillId="7" borderId="31" xfId="0" applyNumberFormat="1" applyFont="1" applyFill="1" applyBorder="1" applyAlignment="1">
      <alignment horizontal="right" vertical="center"/>
    </xf>
    <xf numFmtId="177" fontId="23" fillId="8" borderId="31" xfId="0" applyNumberFormat="1" applyFont="1" applyFill="1" applyBorder="1" applyAlignment="1">
      <alignment horizontal="right" vertical="center"/>
    </xf>
    <xf numFmtId="42" fontId="15" fillId="3" borderId="31" xfId="0" applyNumberFormat="1" applyFont="1" applyFill="1" applyBorder="1" applyAlignment="1">
      <alignment horizontal="right" vertical="center"/>
    </xf>
    <xf numFmtId="0" fontId="15" fillId="7" borderId="31" xfId="0" applyFont="1" applyFill="1" applyBorder="1" applyAlignment="1">
      <alignment horizontal="left" vertical="center" wrapText="1"/>
    </xf>
    <xf numFmtId="0" fontId="15" fillId="7" borderId="31" xfId="0" applyFont="1" applyFill="1" applyBorder="1" applyAlignment="1">
      <alignment horizontal="left" vertical="top" wrapText="1"/>
    </xf>
    <xf numFmtId="0" fontId="15" fillId="7" borderId="31" xfId="0" applyFont="1" applyFill="1" applyBorder="1" applyAlignment="1">
      <alignment horizontal="left" vertical="center"/>
    </xf>
    <xf numFmtId="0" fontId="14" fillId="7" borderId="31" xfId="0" applyFont="1" applyFill="1" applyBorder="1" applyAlignment="1">
      <alignment horizontal="left" vertical="center"/>
    </xf>
    <xf numFmtId="0" fontId="15" fillId="7" borderId="31" xfId="0" applyFont="1" applyFill="1" applyBorder="1" applyAlignment="1">
      <alignment horizontal="center" vertical="center"/>
    </xf>
    <xf numFmtId="0" fontId="27" fillId="10" borderId="36" xfId="0" applyFont="1" applyFill="1" applyBorder="1" applyAlignment="1">
      <alignment horizontal="center" vertical="center" wrapText="1"/>
    </xf>
    <xf numFmtId="0" fontId="27" fillId="10" borderId="37" xfId="0" applyFont="1" applyFill="1" applyBorder="1" applyAlignment="1">
      <alignment horizontal="center" vertical="center" wrapText="1"/>
    </xf>
    <xf numFmtId="0" fontId="23" fillId="0" borderId="35" xfId="0" applyFont="1" applyBorder="1" applyAlignment="1">
      <alignment horizontal="center" vertical="center"/>
    </xf>
    <xf numFmtId="0" fontId="15" fillId="7" borderId="31" xfId="0" applyFont="1" applyFill="1" applyBorder="1" applyAlignment="1">
      <alignment horizontal="center" vertical="center" wrapText="1"/>
    </xf>
    <xf numFmtId="0" fontId="17" fillId="0" borderId="25" xfId="0" applyFont="1" applyBorder="1" applyAlignment="1">
      <alignment horizontal="left" vertical="center" wrapText="1"/>
    </xf>
    <xf numFmtId="0" fontId="15" fillId="7" borderId="26" xfId="0" applyFont="1" applyFill="1" applyBorder="1" applyAlignment="1">
      <alignment horizontal="left" vertical="top" wrapText="1"/>
    </xf>
    <xf numFmtId="0" fontId="14" fillId="7" borderId="26" xfId="0" applyFont="1" applyFill="1" applyBorder="1" applyAlignment="1">
      <alignment horizontal="left" vertical="center"/>
    </xf>
    <xf numFmtId="0" fontId="15" fillId="7" borderId="26" xfId="0" applyFont="1" applyFill="1" applyBorder="1" applyAlignment="1">
      <alignment horizontal="center" vertical="center"/>
    </xf>
    <xf numFmtId="0" fontId="17" fillId="0" borderId="38" xfId="0" applyFont="1" applyBorder="1" applyAlignment="1">
      <alignment horizontal="left" vertical="center" wrapText="1"/>
    </xf>
    <xf numFmtId="0" fontId="15" fillId="0" borderId="25" xfId="0" applyFont="1" applyBorder="1" applyAlignment="1">
      <alignment horizontal="center" vertical="center"/>
    </xf>
    <xf numFmtId="3" fontId="13" fillId="7" borderId="26" xfId="0" applyNumberFormat="1" applyFont="1" applyFill="1" applyBorder="1" applyAlignment="1">
      <alignment horizontal="right" vertical="center"/>
    </xf>
    <xf numFmtId="0" fontId="15" fillId="0" borderId="22" xfId="0" applyFont="1" applyBorder="1" applyAlignment="1">
      <alignment horizontal="center" vertical="center"/>
    </xf>
    <xf numFmtId="0" fontId="23" fillId="0" borderId="23" xfId="0" applyFont="1" applyBorder="1" applyAlignment="1">
      <alignment horizontal="center" vertical="center"/>
    </xf>
    <xf numFmtId="0" fontId="17" fillId="0" borderId="23" xfId="0" applyFont="1" applyBorder="1" applyAlignment="1">
      <alignment horizontal="center" vertical="center"/>
    </xf>
    <xf numFmtId="178" fontId="15" fillId="7" borderId="23" xfId="0" applyNumberFormat="1" applyFont="1" applyFill="1" applyBorder="1" applyAlignment="1">
      <alignment horizontal="right" vertical="center"/>
    </xf>
    <xf numFmtId="177" fontId="23" fillId="8" borderId="23" xfId="0" applyNumberFormat="1" applyFont="1" applyFill="1" applyBorder="1" applyAlignment="1">
      <alignment horizontal="right" vertical="center"/>
    </xf>
    <xf numFmtId="42" fontId="15" fillId="3" borderId="23" xfId="0" applyNumberFormat="1" applyFont="1" applyFill="1" applyBorder="1" applyAlignment="1">
      <alignment horizontal="right" vertical="center"/>
    </xf>
    <xf numFmtId="0" fontId="15" fillId="7" borderId="23" xfId="0" applyFont="1" applyFill="1" applyBorder="1" applyAlignment="1">
      <alignment horizontal="left" vertical="center" wrapText="1"/>
    </xf>
    <xf numFmtId="0" fontId="15" fillId="7" borderId="23" xfId="0" applyFont="1" applyFill="1" applyBorder="1" applyAlignment="1">
      <alignment horizontal="left" vertical="top" wrapText="1"/>
    </xf>
    <xf numFmtId="0" fontId="15" fillId="7" borderId="23" xfId="0" applyFont="1" applyFill="1" applyBorder="1" applyAlignment="1">
      <alignment horizontal="left" vertical="center"/>
    </xf>
    <xf numFmtId="0" fontId="14" fillId="7" borderId="23" xfId="0" applyFont="1" applyFill="1" applyBorder="1" applyAlignment="1">
      <alignment horizontal="left" vertical="center"/>
    </xf>
    <xf numFmtId="0" fontId="15" fillId="7" borderId="23" xfId="0" applyFont="1" applyFill="1" applyBorder="1" applyAlignment="1">
      <alignment horizontal="center" vertical="center"/>
    </xf>
    <xf numFmtId="177" fontId="23" fillId="8" borderId="39" xfId="0" applyNumberFormat="1" applyFont="1" applyFill="1" applyBorder="1" applyAlignment="1">
      <alignment horizontal="right" vertical="center"/>
    </xf>
    <xf numFmtId="42" fontId="15" fillId="3" borderId="32" xfId="0" applyNumberFormat="1" applyFont="1" applyFill="1" applyBorder="1" applyAlignment="1">
      <alignment horizontal="right" vertical="center"/>
    </xf>
    <xf numFmtId="3" fontId="13" fillId="2" borderId="1" xfId="0" applyNumberFormat="1" applyFont="1" applyFill="1" applyBorder="1">
      <alignment vertical="center"/>
    </xf>
    <xf numFmtId="3" fontId="20" fillId="0" borderId="1" xfId="0" applyNumberFormat="1" applyFont="1" applyBorder="1" applyAlignment="1">
      <alignment horizontal="right" vertical="center" wrapText="1"/>
    </xf>
    <xf numFmtId="3" fontId="13" fillId="7" borderId="1" xfId="0" applyNumberFormat="1" applyFont="1" applyFill="1" applyBorder="1" applyAlignment="1">
      <alignment vertical="center" wrapText="1"/>
    </xf>
    <xf numFmtId="3" fontId="13" fillId="2" borderId="1" xfId="0" applyNumberFormat="1" applyFont="1" applyFill="1" applyBorder="1" applyAlignment="1">
      <alignment vertical="center" wrapText="1"/>
    </xf>
    <xf numFmtId="0" fontId="15" fillId="2" borderId="23" xfId="0" applyFont="1" applyFill="1" applyBorder="1" applyAlignment="1">
      <alignment horizontal="left" vertical="center"/>
    </xf>
    <xf numFmtId="0" fontId="15" fillId="9" borderId="40" xfId="0" applyFont="1" applyFill="1" applyBorder="1" applyAlignment="1">
      <alignment horizontal="center" vertical="center"/>
    </xf>
    <xf numFmtId="0" fontId="15" fillId="7" borderId="41" xfId="0" applyFont="1" applyFill="1" applyBorder="1" applyAlignment="1">
      <alignment horizontal="left" vertical="center"/>
    </xf>
    <xf numFmtId="0" fontId="15" fillId="7" borderId="42" xfId="0" applyFont="1" applyFill="1" applyBorder="1" applyAlignment="1">
      <alignment horizontal="left" vertical="center"/>
    </xf>
    <xf numFmtId="0" fontId="15" fillId="7" borderId="29" xfId="0" applyFont="1" applyFill="1" applyBorder="1" applyAlignment="1">
      <alignment horizontal="left" vertical="center"/>
    </xf>
    <xf numFmtId="3" fontId="13" fillId="7" borderId="1" xfId="0" applyNumberFormat="1" applyFont="1" applyFill="1" applyBorder="1">
      <alignment vertical="center"/>
    </xf>
    <xf numFmtId="0" fontId="34" fillId="2" borderId="0" xfId="3" applyFont="1" applyFill="1" applyAlignment="1">
      <alignment horizontal="left" vertical="center"/>
    </xf>
    <xf numFmtId="0" fontId="15" fillId="2" borderId="0" xfId="3" applyFont="1" applyFill="1" applyBorder="1" applyAlignment="1">
      <alignment horizontal="left" vertical="center"/>
    </xf>
    <xf numFmtId="0" fontId="31" fillId="0" borderId="1" xfId="0" applyFont="1" applyBorder="1" applyAlignment="1">
      <alignment horizontal="center" vertical="center" wrapText="1"/>
    </xf>
    <xf numFmtId="0" fontId="41" fillId="0" borderId="0" xfId="0" applyFont="1" applyAlignment="1">
      <alignment vertical="center" wrapText="1"/>
    </xf>
    <xf numFmtId="0" fontId="13" fillId="0" borderId="0" xfId="0" applyFont="1" applyAlignment="1">
      <alignment horizontal="left" vertical="center"/>
    </xf>
    <xf numFmtId="0" fontId="13" fillId="2" borderId="0" xfId="0" applyFont="1" applyFill="1" applyAlignment="1">
      <alignment horizontal="left" vertical="top"/>
    </xf>
    <xf numFmtId="0" fontId="23" fillId="0" borderId="0" xfId="0" applyFont="1" applyAlignment="1">
      <alignment horizontal="left" vertical="center"/>
    </xf>
    <xf numFmtId="0" fontId="15" fillId="0" borderId="0" xfId="0" applyFont="1" applyAlignment="1">
      <alignment horizontal="left" vertical="center"/>
    </xf>
    <xf numFmtId="0" fontId="44" fillId="2" borderId="0" xfId="1" applyFont="1" applyFill="1" applyProtection="1">
      <alignment vertical="center"/>
      <protection locked="0"/>
    </xf>
    <xf numFmtId="0" fontId="42" fillId="0" borderId="8" xfId="0" applyFont="1" applyBorder="1" applyAlignment="1">
      <alignment horizontal="left" vertical="center" wrapText="1"/>
    </xf>
    <xf numFmtId="0" fontId="42" fillId="0" borderId="0" xfId="0" applyFont="1" applyAlignment="1">
      <alignment horizontal="left" vertical="center" wrapText="1"/>
    </xf>
    <xf numFmtId="0" fontId="43" fillId="2" borderId="5" xfId="1" quotePrefix="1" applyFont="1" applyFill="1" applyBorder="1" applyAlignment="1" applyProtection="1">
      <alignment horizontal="left" vertical="center" shrinkToFit="1"/>
      <protection locked="0"/>
    </xf>
    <xf numFmtId="0" fontId="43" fillId="2" borderId="2" xfId="1" quotePrefix="1" applyFont="1" applyFill="1" applyBorder="1" applyAlignment="1" applyProtection="1">
      <alignment horizontal="left" vertical="center" shrinkToFit="1"/>
      <protection locked="0"/>
    </xf>
    <xf numFmtId="0" fontId="43" fillId="2" borderId="3" xfId="1" quotePrefix="1" applyFont="1" applyFill="1" applyBorder="1" applyAlignment="1" applyProtection="1">
      <alignment horizontal="left" vertical="center" shrinkToFit="1"/>
      <protection locked="0"/>
    </xf>
    <xf numFmtId="0" fontId="28" fillId="2" borderId="0" xfId="1" quotePrefix="1" applyFont="1" applyFill="1" applyAlignment="1" applyProtection="1">
      <alignment horizontal="left" vertical="center" shrinkToFit="1"/>
      <protection locked="0"/>
    </xf>
    <xf numFmtId="0" fontId="28" fillId="2" borderId="18" xfId="1" quotePrefix="1" applyFont="1" applyFill="1" applyBorder="1" applyAlignment="1" applyProtection="1">
      <alignment horizontal="left" vertical="center" shrinkToFit="1"/>
      <protection locked="0"/>
    </xf>
    <xf numFmtId="0" fontId="16" fillId="0" borderId="0" xfId="1" applyFont="1" applyAlignment="1" applyProtection="1">
      <alignment horizontal="center" vertical="center"/>
      <protection locked="0"/>
    </xf>
    <xf numFmtId="0" fontId="17" fillId="5" borderId="16" xfId="1" applyFont="1" applyFill="1" applyBorder="1" applyAlignment="1" applyProtection="1">
      <alignment horizontal="center" vertical="center"/>
      <protection locked="0"/>
    </xf>
    <xf numFmtId="0" fontId="17" fillId="5" borderId="17" xfId="1" applyFont="1" applyFill="1" applyBorder="1" applyAlignment="1" applyProtection="1">
      <alignment horizontal="center" vertical="center"/>
      <protection locked="0"/>
    </xf>
    <xf numFmtId="0" fontId="2" fillId="0" borderId="2" xfId="1" applyFont="1" applyBorder="1" applyAlignment="1" applyProtection="1">
      <alignment horizontal="center" vertical="center"/>
      <protection locked="0"/>
    </xf>
    <xf numFmtId="0" fontId="2" fillId="0" borderId="3" xfId="1" applyFont="1" applyBorder="1" applyAlignment="1" applyProtection="1">
      <alignment horizontal="center" vertical="center"/>
      <protection locked="0"/>
    </xf>
    <xf numFmtId="0" fontId="5" fillId="4" borderId="4" xfId="1" applyFont="1" applyFill="1" applyBorder="1" applyAlignment="1" applyProtection="1">
      <alignment horizontal="center" vertical="center"/>
      <protection locked="0"/>
    </xf>
    <xf numFmtId="0" fontId="5" fillId="4" borderId="2" xfId="1" applyFont="1" applyFill="1" applyBorder="1" applyAlignment="1" applyProtection="1">
      <alignment horizontal="center" vertical="center"/>
      <protection locked="0"/>
    </xf>
    <xf numFmtId="0" fontId="5" fillId="4" borderId="3" xfId="1" applyFont="1" applyFill="1" applyBorder="1" applyAlignment="1" applyProtection="1">
      <alignment horizontal="center" vertical="center"/>
      <protection locked="0"/>
    </xf>
    <xf numFmtId="0" fontId="2" fillId="0" borderId="12" xfId="1" applyFont="1" applyBorder="1" applyAlignment="1" applyProtection="1">
      <alignment horizontal="center" vertical="center"/>
      <protection locked="0"/>
    </xf>
    <xf numFmtId="6" fontId="43" fillId="2" borderId="2" xfId="2" applyNumberFormat="1" applyFont="1" applyFill="1" applyBorder="1" applyAlignment="1">
      <alignment horizontal="center" vertical="center"/>
    </xf>
    <xf numFmtId="176" fontId="2" fillId="2" borderId="2" xfId="1" applyNumberFormat="1" applyFont="1" applyFill="1" applyBorder="1" applyAlignment="1" applyProtection="1">
      <alignment horizontal="center" vertical="center"/>
      <protection locked="0"/>
    </xf>
    <xf numFmtId="176" fontId="2" fillId="2" borderId="3" xfId="1" applyNumberFormat="1" applyFont="1" applyFill="1" applyBorder="1" applyAlignment="1" applyProtection="1">
      <alignment horizontal="center" vertical="center"/>
      <protection locked="0"/>
    </xf>
    <xf numFmtId="0" fontId="43" fillId="0" borderId="5" xfId="1" applyFont="1" applyBorder="1" applyAlignment="1" applyProtection="1">
      <alignment horizontal="left" vertical="center" wrapText="1" shrinkToFit="1"/>
      <protection locked="0"/>
    </xf>
    <xf numFmtId="0" fontId="43" fillId="0" borderId="2" xfId="1" applyFont="1" applyBorder="1" applyAlignment="1" applyProtection="1">
      <alignment horizontal="left" vertical="center" wrapText="1" shrinkToFit="1"/>
      <protection locked="0"/>
    </xf>
    <xf numFmtId="0" fontId="43" fillId="0" borderId="3" xfId="1" applyFont="1" applyBorder="1" applyAlignment="1" applyProtection="1">
      <alignment horizontal="left" vertical="center" wrapText="1" shrinkToFit="1"/>
      <protection locked="0"/>
    </xf>
    <xf numFmtId="0" fontId="43" fillId="2" borderId="5" xfId="1" applyFont="1" applyFill="1" applyBorder="1" applyAlignment="1">
      <alignment horizontal="left" vertical="center" wrapText="1"/>
    </xf>
    <xf numFmtId="0" fontId="43" fillId="2" borderId="2" xfId="1" applyFont="1" applyFill="1" applyBorder="1" applyAlignment="1">
      <alignment horizontal="left" vertical="center" wrapText="1"/>
    </xf>
    <xf numFmtId="0" fontId="43" fillId="2" borderId="3" xfId="1" applyFont="1" applyFill="1" applyBorder="1" applyAlignment="1">
      <alignment horizontal="left" vertical="center" wrapText="1"/>
    </xf>
    <xf numFmtId="0" fontId="2" fillId="4" borderId="6" xfId="1" applyFont="1" applyFill="1" applyBorder="1" applyAlignment="1" applyProtection="1">
      <alignment horizontal="center" vertical="center"/>
      <protection locked="0"/>
    </xf>
    <xf numFmtId="0" fontId="2" fillId="4" borderId="10" xfId="1" applyFont="1" applyFill="1" applyBorder="1" applyAlignment="1" applyProtection="1">
      <alignment horizontal="center" vertical="center"/>
      <protection locked="0"/>
    </xf>
    <xf numFmtId="0" fontId="8" fillId="2" borderId="7" xfId="1" applyFont="1" applyFill="1" applyBorder="1" applyAlignment="1" applyProtection="1">
      <alignment horizontal="left" vertical="top" wrapText="1"/>
      <protection locked="0"/>
    </xf>
    <xf numFmtId="0" fontId="8" fillId="2" borderId="8" xfId="1" applyFont="1" applyFill="1" applyBorder="1" applyAlignment="1" applyProtection="1">
      <alignment horizontal="left" vertical="top" wrapText="1"/>
      <protection locked="0"/>
    </xf>
    <xf numFmtId="0" fontId="8" fillId="2" borderId="9" xfId="1" applyFont="1" applyFill="1" applyBorder="1" applyAlignment="1" applyProtection="1">
      <alignment horizontal="left" vertical="top" wrapText="1"/>
      <protection locked="0"/>
    </xf>
    <xf numFmtId="0" fontId="43" fillId="2" borderId="11" xfId="1" applyFont="1" applyFill="1" applyBorder="1" applyAlignment="1" applyProtection="1">
      <alignment horizontal="left" vertical="center" wrapText="1" shrinkToFit="1"/>
      <protection locked="0"/>
    </xf>
    <xf numFmtId="0" fontId="43" fillId="2" borderId="12" xfId="1" applyFont="1" applyFill="1" applyBorder="1" applyAlignment="1" applyProtection="1">
      <alignment horizontal="left" vertical="center" wrapText="1" shrinkToFit="1"/>
      <protection locked="0"/>
    </xf>
    <xf numFmtId="0" fontId="43" fillId="2" borderId="13" xfId="1" applyFont="1" applyFill="1" applyBorder="1" applyAlignment="1" applyProtection="1">
      <alignment horizontal="left" vertical="center" wrapText="1" shrinkToFit="1"/>
      <protection locked="0"/>
    </xf>
    <xf numFmtId="0" fontId="43" fillId="2" borderId="5" xfId="1" quotePrefix="1" applyFont="1" applyFill="1" applyBorder="1" applyAlignment="1">
      <alignment horizontal="left" vertical="center" shrinkToFit="1"/>
    </xf>
    <xf numFmtId="0" fontId="43" fillId="2" borderId="2" xfId="1" quotePrefix="1" applyFont="1" applyFill="1" applyBorder="1" applyAlignment="1">
      <alignment horizontal="left" vertical="center" shrinkToFit="1"/>
    </xf>
    <xf numFmtId="0" fontId="43" fillId="2" borderId="3" xfId="1" quotePrefix="1" applyFont="1" applyFill="1" applyBorder="1" applyAlignment="1">
      <alignment horizontal="left" vertical="center" shrinkToFit="1"/>
    </xf>
    <xf numFmtId="0" fontId="9" fillId="4" borderId="4" xfId="1" applyFont="1" applyFill="1" applyBorder="1" applyAlignment="1" applyProtection="1">
      <alignment horizontal="center" vertical="center"/>
      <protection locked="0"/>
    </xf>
    <xf numFmtId="0" fontId="9" fillId="4" borderId="3" xfId="1" applyFont="1" applyFill="1" applyBorder="1" applyAlignment="1" applyProtection="1">
      <alignment horizontal="center" vertical="center"/>
      <protection locked="0"/>
    </xf>
    <xf numFmtId="0" fontId="2" fillId="0" borderId="4" xfId="1" applyFont="1" applyBorder="1" applyAlignment="1" applyProtection="1">
      <alignment horizontal="center" vertical="center"/>
      <protection locked="0"/>
    </xf>
    <xf numFmtId="0" fontId="11" fillId="4" borderId="4" xfId="1" applyFont="1" applyFill="1" applyBorder="1" applyAlignment="1" applyProtection="1">
      <alignment horizontal="left" vertical="center"/>
      <protection locked="0"/>
    </xf>
    <xf numFmtId="0" fontId="11" fillId="4" borderId="2" xfId="1" applyFont="1" applyFill="1" applyBorder="1" applyAlignment="1" applyProtection="1">
      <alignment horizontal="left" vertical="center"/>
      <protection locked="0"/>
    </xf>
    <xf numFmtId="0" fontId="11" fillId="4" borderId="3" xfId="1" applyFont="1" applyFill="1" applyBorder="1" applyAlignment="1" applyProtection="1">
      <alignment horizontal="left" vertical="center"/>
      <protection locked="0"/>
    </xf>
    <xf numFmtId="0" fontId="2" fillId="4" borderId="6" xfId="1" applyFont="1" applyFill="1" applyBorder="1" applyAlignment="1" applyProtection="1">
      <alignment vertical="center" wrapText="1"/>
      <protection locked="0"/>
    </xf>
    <xf numFmtId="0" fontId="2" fillId="4" borderId="10" xfId="1" applyFont="1" applyFill="1" applyBorder="1" applyProtection="1">
      <alignment vertical="center"/>
      <protection locked="0"/>
    </xf>
    <xf numFmtId="0" fontId="2" fillId="2" borderId="7" xfId="1" applyFont="1" applyFill="1" applyBorder="1" applyAlignment="1" applyProtection="1">
      <alignment horizontal="center" vertical="center" shrinkToFit="1"/>
      <protection locked="0"/>
    </xf>
    <xf numFmtId="0" fontId="2" fillId="2" borderId="8" xfId="1" applyFont="1" applyFill="1" applyBorder="1" applyAlignment="1" applyProtection="1">
      <alignment horizontal="center" vertical="center" shrinkToFit="1"/>
      <protection locked="0"/>
    </xf>
    <xf numFmtId="0" fontId="2" fillId="2" borderId="8" xfId="1" applyFont="1" applyFill="1" applyBorder="1" applyAlignment="1" applyProtection="1">
      <alignment horizontal="right" vertical="center"/>
      <protection locked="0"/>
    </xf>
    <xf numFmtId="49" fontId="2" fillId="2" borderId="8" xfId="1" applyNumberFormat="1" applyFont="1" applyFill="1" applyBorder="1" applyAlignment="1" applyProtection="1">
      <alignment horizontal="center" vertical="center"/>
      <protection locked="0"/>
    </xf>
    <xf numFmtId="49" fontId="2" fillId="2" borderId="9" xfId="1" applyNumberFormat="1" applyFont="1" applyFill="1" applyBorder="1" applyAlignment="1" applyProtection="1">
      <alignment horizontal="center" vertical="center"/>
      <protection locked="0"/>
    </xf>
    <xf numFmtId="0" fontId="2" fillId="2" borderId="12" xfId="1" applyFont="1" applyFill="1" applyBorder="1" applyAlignment="1" applyProtection="1">
      <alignment horizontal="right" vertical="center" shrinkToFit="1"/>
      <protection locked="0"/>
    </xf>
    <xf numFmtId="0" fontId="2" fillId="2" borderId="12" xfId="1" applyFont="1" applyFill="1" applyBorder="1" applyAlignment="1" applyProtection="1">
      <alignment horizontal="center" vertical="center" shrinkToFit="1"/>
      <protection locked="0"/>
    </xf>
    <xf numFmtId="0" fontId="2" fillId="2" borderId="13" xfId="1" applyFont="1" applyFill="1" applyBorder="1" applyAlignment="1" applyProtection="1">
      <alignment horizontal="center" vertical="center" shrinkToFit="1"/>
      <protection locked="0"/>
    </xf>
    <xf numFmtId="0" fontId="29" fillId="5" borderId="20" xfId="0" applyFont="1" applyFill="1" applyBorder="1" applyAlignment="1">
      <alignment horizontal="center" vertical="center"/>
    </xf>
    <xf numFmtId="0" fontId="29" fillId="5" borderId="21" xfId="0" applyFont="1" applyFill="1" applyBorder="1" applyAlignment="1">
      <alignment horizontal="center" vertical="center"/>
    </xf>
    <xf numFmtId="0" fontId="40" fillId="2" borderId="8" xfId="3" applyFont="1" applyFill="1" applyBorder="1" applyAlignment="1">
      <alignment horizontal="left" vertical="top" wrapText="1"/>
    </xf>
    <xf numFmtId="0" fontId="40" fillId="2" borderId="0" xfId="3" applyFont="1" applyFill="1" applyBorder="1" applyAlignment="1">
      <alignment horizontal="left" vertical="top" wrapText="1"/>
    </xf>
    <xf numFmtId="0" fontId="2" fillId="2" borderId="5" xfId="1" quotePrefix="1" applyFont="1" applyFill="1" applyBorder="1" applyAlignment="1" applyProtection="1">
      <alignment horizontal="left" vertical="center" shrinkToFit="1"/>
      <protection locked="0"/>
    </xf>
    <xf numFmtId="0" fontId="2" fillId="2" borderId="2" xfId="1" quotePrefix="1" applyFont="1" applyFill="1" applyBorder="1" applyAlignment="1" applyProtection="1">
      <alignment horizontal="left" vertical="center" shrinkToFit="1"/>
      <protection locked="0"/>
    </xf>
    <xf numFmtId="0" fontId="2" fillId="2" borderId="3" xfId="1" quotePrefix="1" applyFont="1" applyFill="1" applyBorder="1" applyAlignment="1" applyProtection="1">
      <alignment horizontal="left" vertical="center" shrinkToFit="1"/>
      <protection locked="0"/>
    </xf>
    <xf numFmtId="6" fontId="2" fillId="2" borderId="2" xfId="2" applyNumberFormat="1" applyFont="1" applyFill="1" applyBorder="1" applyAlignment="1">
      <alignment horizontal="center" vertical="center"/>
    </xf>
    <xf numFmtId="0" fontId="2" fillId="2" borderId="5" xfId="1" applyFont="1" applyFill="1" applyBorder="1" applyAlignment="1">
      <alignment horizontal="left" vertical="center" wrapText="1"/>
    </xf>
    <xf numFmtId="0" fontId="2" fillId="2" borderId="2" xfId="1" applyFont="1" applyFill="1" applyBorder="1" applyAlignment="1">
      <alignment horizontal="left" vertical="center" wrapText="1"/>
    </xf>
    <xf numFmtId="0" fontId="2" fillId="2" borderId="3" xfId="1" applyFont="1" applyFill="1" applyBorder="1" applyAlignment="1">
      <alignment horizontal="left" vertical="center" wrapText="1"/>
    </xf>
    <xf numFmtId="0" fontId="7" fillId="2" borderId="7" xfId="1" applyFont="1" applyFill="1" applyBorder="1" applyAlignment="1" applyProtection="1">
      <alignment horizontal="left" vertical="top" wrapText="1"/>
      <protection locked="0"/>
    </xf>
    <xf numFmtId="0" fontId="7" fillId="2" borderId="8" xfId="1" applyFont="1" applyFill="1" applyBorder="1" applyAlignment="1" applyProtection="1">
      <alignment horizontal="left" vertical="top" wrapText="1"/>
      <protection locked="0"/>
    </xf>
    <xf numFmtId="0" fontId="7" fillId="2" borderId="9" xfId="1" applyFont="1" applyFill="1" applyBorder="1" applyAlignment="1" applyProtection="1">
      <alignment horizontal="left" vertical="top" wrapText="1"/>
      <protection locked="0"/>
    </xf>
    <xf numFmtId="0" fontId="2" fillId="2" borderId="11" xfId="1" applyFont="1" applyFill="1" applyBorder="1" applyAlignment="1" applyProtection="1">
      <alignment horizontal="left" vertical="center" wrapText="1" shrinkToFit="1"/>
      <protection locked="0"/>
    </xf>
    <xf numFmtId="0" fontId="2" fillId="2" borderId="12" xfId="1" applyFont="1" applyFill="1" applyBorder="1" applyAlignment="1" applyProtection="1">
      <alignment horizontal="left" vertical="center" wrapText="1" shrinkToFit="1"/>
      <protection locked="0"/>
    </xf>
    <xf numFmtId="0" fontId="2" fillId="2" borderId="13" xfId="1" applyFont="1" applyFill="1" applyBorder="1" applyAlignment="1" applyProtection="1">
      <alignment horizontal="left" vertical="center" wrapText="1" shrinkToFit="1"/>
      <protection locked="0"/>
    </xf>
    <xf numFmtId="0" fontId="2" fillId="0" borderId="5" xfId="1" applyFont="1" applyBorder="1" applyAlignment="1" applyProtection="1">
      <alignment horizontal="left" vertical="center" wrapText="1" shrinkToFit="1"/>
      <protection locked="0"/>
    </xf>
    <xf numFmtId="0" fontId="2" fillId="0" borderId="2" xfId="1" applyFont="1" applyBorder="1" applyAlignment="1" applyProtection="1">
      <alignment horizontal="left" vertical="center" wrapText="1" shrinkToFit="1"/>
      <protection locked="0"/>
    </xf>
    <xf numFmtId="0" fontId="2" fillId="0" borderId="3" xfId="1" applyFont="1" applyBorder="1" applyAlignment="1" applyProtection="1">
      <alignment horizontal="left" vertical="center" wrapText="1" shrinkToFit="1"/>
      <protection locked="0"/>
    </xf>
  </cellXfs>
  <cellStyles count="4">
    <cellStyle name="ハイパーリンク" xfId="3" builtinId="8"/>
    <cellStyle name="桁区切り" xfId="2" builtinId="6"/>
    <cellStyle name="標準" xfId="0" builtinId="0"/>
    <cellStyle name="標準 3" xfId="1" xr:uid="{00000000-0005-0000-0000-000001000000}"/>
  </cellStyles>
  <dxfs count="52">
    <dxf>
      <font>
        <b val="0"/>
        <i val="0"/>
        <strike val="0"/>
        <condense val="0"/>
        <extend val="0"/>
        <outline val="0"/>
        <shadow val="0"/>
        <u val="none"/>
        <vertAlign val="baseline"/>
        <sz val="11"/>
        <color auto="1"/>
        <name val="メイリオ"/>
        <family val="3"/>
        <charset val="128"/>
        <scheme val="none"/>
      </font>
      <fill>
        <patternFill patternType="solid">
          <fgColor indexed="64"/>
          <bgColor rgb="FFFFFFCC"/>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メイリオ"/>
        <family val="3"/>
        <charset val="128"/>
        <scheme val="none"/>
      </font>
      <fill>
        <patternFill patternType="solid">
          <fgColor indexed="64"/>
          <bgColor rgb="FFFFFFCC"/>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メイリオ"/>
        <family val="3"/>
        <charset val="128"/>
        <scheme val="none"/>
      </font>
      <fill>
        <patternFill patternType="solid">
          <fgColor indexed="64"/>
          <bgColor rgb="FFFFFFCC"/>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メイリオ"/>
        <family val="3"/>
        <charset val="128"/>
        <scheme val="none"/>
      </font>
      <fill>
        <patternFill patternType="solid">
          <fgColor indexed="64"/>
          <bgColor rgb="FFFFFFCC"/>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メイリオ"/>
        <family val="3"/>
        <charset val="128"/>
        <scheme val="none"/>
      </font>
      <fill>
        <patternFill patternType="solid">
          <fgColor indexed="64"/>
          <bgColor rgb="FFFFFFCC"/>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メイリオ"/>
        <family val="3"/>
        <charset val="128"/>
        <scheme val="none"/>
      </font>
      <fill>
        <patternFill patternType="solid">
          <fgColor indexed="64"/>
          <bgColor rgb="FFFFFFCC"/>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メイリオ"/>
        <family val="3"/>
        <charset val="128"/>
        <scheme val="none"/>
      </font>
      <fill>
        <patternFill patternType="solid">
          <fgColor indexed="64"/>
          <bgColor rgb="FFFFFFCC"/>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メイリオ"/>
        <family val="3"/>
        <charset val="128"/>
        <scheme val="none"/>
      </font>
      <fill>
        <patternFill patternType="solid">
          <fgColor indexed="64"/>
          <bgColor rgb="FFFFFFCC"/>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メイリオ"/>
        <family val="3"/>
        <charset val="128"/>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メイリオ"/>
        <family val="3"/>
        <charset val="128"/>
        <scheme val="none"/>
      </font>
      <fill>
        <patternFill patternType="solid">
          <fgColor indexed="64"/>
          <bgColor rgb="FFFFFFCC"/>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メイリオ"/>
        <family val="3"/>
        <charset val="128"/>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メイリオ"/>
        <family val="3"/>
        <charset val="128"/>
        <scheme val="none"/>
      </font>
      <numFmt numFmtId="32" formatCode="_ &quot;¥&quot;* #,##0_ ;_ &quot;¥&quot;* \-#,##0_ ;_ &quot;¥&quot;* &quot;-&quot;_ ;_ @_ "/>
      <fill>
        <patternFill patternType="solid">
          <fgColor indexed="64"/>
          <bgColor theme="0" tint="-0.249977111117893"/>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0" tint="-0.499984740745262"/>
        <name val="メイリオ"/>
        <family val="3"/>
        <charset val="128"/>
        <scheme val="none"/>
      </font>
      <numFmt numFmtId="177" formatCode="#,##0_ "/>
      <fill>
        <patternFill patternType="solid">
          <fgColor indexed="64"/>
          <bgColor theme="0" tint="-4.9989318521683403E-2"/>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auto="1"/>
        <name val="メイリオ"/>
        <family val="3"/>
        <charset val="128"/>
        <scheme val="none"/>
      </font>
      <numFmt numFmtId="178" formatCode="#,##0_);[Red]\(#,##0\)"/>
      <fill>
        <patternFill patternType="solid">
          <fgColor indexed="64"/>
          <bgColor rgb="FFFFFFCC"/>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メイリオ"/>
        <family val="3"/>
        <charset val="128"/>
        <scheme val="none"/>
      </font>
      <numFmt numFmtId="178" formatCode="#,##0_);[Red]\(#,##0\)"/>
      <fill>
        <patternFill patternType="solid">
          <fgColor indexed="64"/>
          <bgColor rgb="FFFFFFCC"/>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メイリオ"/>
        <family val="3"/>
        <charset val="128"/>
        <scheme val="none"/>
      </font>
      <numFmt numFmtId="178" formatCode="#,##0_);[Red]\(#,##0\)"/>
      <fill>
        <patternFill patternType="solid">
          <fgColor indexed="64"/>
          <bgColor rgb="FFFFFFCC"/>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メイリオ"/>
        <family val="3"/>
        <charset val="128"/>
        <scheme val="none"/>
      </font>
      <numFmt numFmtId="178" formatCode="#,##0_);[Red]\(#,##0\)"/>
      <fill>
        <patternFill patternType="solid">
          <fgColor indexed="64"/>
          <bgColor rgb="FFFFFFCC"/>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メイリオ"/>
        <family val="3"/>
        <charset val="128"/>
        <scheme val="none"/>
      </font>
      <numFmt numFmtId="178" formatCode="#,##0_);[Red]\(#,##0\)"/>
      <fill>
        <patternFill patternType="solid">
          <fgColor indexed="64"/>
          <bgColor rgb="FFFFFFCC"/>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rgb="FFFF0000"/>
        <name val="メイリオ"/>
        <family val="3"/>
        <charset val="128"/>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0" tint="-0.499984740745262"/>
        <name val="メイリオ"/>
        <family val="3"/>
        <charset val="128"/>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メイリオ"/>
        <family val="3"/>
        <charset val="128"/>
        <scheme val="none"/>
      </font>
      <numFmt numFmtId="47" formatCode="m&quot;月&quot;d&quot;日&quo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top style="dotted">
          <color rgb="FF000000"/>
        </top>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メイリオ"/>
        <family val="3"/>
        <charset val="128"/>
        <scheme val="none"/>
      </font>
      <fill>
        <patternFill patternType="solid">
          <fgColor indexed="64"/>
          <bgColor rgb="FFFFFFCC"/>
        </patternFill>
      </fill>
      <alignment horizontal="left" vertical="center" textRotation="0" wrapText="0" indent="0" justifyLastLine="0" shrinkToFit="0" readingOrder="0"/>
    </dxf>
    <dxf>
      <border>
        <bottom style="dotted">
          <color rgb="FF000000"/>
        </bottom>
      </border>
    </dxf>
    <dxf>
      <font>
        <strike val="0"/>
        <outline val="0"/>
        <shadow val="0"/>
        <u val="none"/>
        <vertAlign val="baseline"/>
        <sz val="11"/>
        <color auto="1"/>
        <name val="メイリオ"/>
        <family val="3"/>
        <charset val="128"/>
        <scheme val="none"/>
      </font>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メイリオ"/>
        <family val="3"/>
        <charset val="128"/>
        <scheme val="none"/>
      </font>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dotted">
          <color indexed="64"/>
        </top>
        <bottom style="dotted">
          <color indexed="64"/>
        </bottom>
        <vertical style="thin">
          <color indexed="64"/>
        </vertical>
        <horizontal style="dotted">
          <color indexed="64"/>
        </horizontal>
      </border>
    </dxf>
    <dxf>
      <font>
        <b val="0"/>
        <i val="0"/>
        <strike val="0"/>
        <condense val="0"/>
        <extend val="0"/>
        <outline val="0"/>
        <shadow val="0"/>
        <u val="none"/>
        <vertAlign val="baseline"/>
        <sz val="11"/>
        <color auto="1"/>
        <name val="メイリオ"/>
        <family val="3"/>
        <charset val="128"/>
        <scheme val="none"/>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top style="dotted">
          <color indexed="64"/>
        </top>
        <bottom style="dotted">
          <color indexed="64"/>
        </bottom>
        <vertical style="thin">
          <color indexed="64"/>
        </vertical>
        <horizontal style="dotted">
          <color indexed="64"/>
        </horizontal>
      </border>
    </dxf>
    <dxf>
      <font>
        <b val="0"/>
        <i val="0"/>
        <strike val="0"/>
        <condense val="0"/>
        <extend val="0"/>
        <outline val="0"/>
        <shadow val="0"/>
        <u val="none"/>
        <vertAlign val="baseline"/>
        <sz val="11"/>
        <color auto="1"/>
        <name val="メイリオ"/>
        <family val="3"/>
        <charset val="128"/>
        <scheme val="none"/>
      </font>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dotted">
          <color indexed="64"/>
        </top>
        <bottom style="dotted">
          <color indexed="64"/>
        </bottom>
        <vertical style="thin">
          <color indexed="64"/>
        </vertical>
        <horizontal style="dotted">
          <color indexed="64"/>
        </horizontal>
      </border>
    </dxf>
    <dxf>
      <font>
        <b val="0"/>
        <i val="0"/>
        <strike val="0"/>
        <condense val="0"/>
        <extend val="0"/>
        <outline val="0"/>
        <shadow val="0"/>
        <u val="none"/>
        <vertAlign val="baseline"/>
        <sz val="11"/>
        <color auto="1"/>
        <name val="メイリオ"/>
        <family val="3"/>
        <charset val="128"/>
        <scheme val="none"/>
      </font>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dotted">
          <color indexed="64"/>
        </top>
        <bottom style="dotted">
          <color indexed="64"/>
        </bottom>
        <vertical style="thin">
          <color indexed="64"/>
        </vertical>
        <horizontal style="dotted">
          <color indexed="64"/>
        </horizontal>
      </border>
    </dxf>
    <dxf>
      <font>
        <b val="0"/>
        <i val="0"/>
        <strike val="0"/>
        <condense val="0"/>
        <extend val="0"/>
        <outline val="0"/>
        <shadow val="0"/>
        <u val="none"/>
        <vertAlign val="baseline"/>
        <sz val="10"/>
        <color auto="1"/>
        <name val="メイリオ"/>
        <family val="3"/>
        <charset val="128"/>
        <scheme val="none"/>
      </font>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dotted">
          <color indexed="64"/>
        </top>
        <bottom style="dotted">
          <color indexed="64"/>
        </bottom>
        <vertical style="thin">
          <color indexed="64"/>
        </vertical>
        <horizontal style="dotted">
          <color indexed="64"/>
        </horizontal>
      </border>
    </dxf>
    <dxf>
      <font>
        <b val="0"/>
        <i val="0"/>
        <strike val="0"/>
        <condense val="0"/>
        <extend val="0"/>
        <outline val="0"/>
        <shadow val="0"/>
        <u val="none"/>
        <vertAlign val="baseline"/>
        <sz val="11"/>
        <color auto="1"/>
        <name val="メイリオ"/>
        <family val="3"/>
        <charset val="128"/>
        <scheme val="none"/>
      </font>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dotted">
          <color indexed="64"/>
        </top>
        <bottom style="dotted">
          <color indexed="64"/>
        </bottom>
        <vertical style="thin">
          <color indexed="64"/>
        </vertical>
        <horizontal style="dotted">
          <color indexed="64"/>
        </horizontal>
      </border>
    </dxf>
    <dxf>
      <font>
        <b val="0"/>
        <i val="0"/>
        <strike val="0"/>
        <condense val="0"/>
        <extend val="0"/>
        <outline val="0"/>
        <shadow val="0"/>
        <u val="none"/>
        <vertAlign val="baseline"/>
        <sz val="11"/>
        <color auto="1"/>
        <name val="メイリオ"/>
        <family val="3"/>
        <charset val="128"/>
        <scheme val="none"/>
      </font>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dotted">
          <color indexed="64"/>
        </top>
        <bottom style="dotted">
          <color indexed="64"/>
        </bottom>
        <vertical style="thin">
          <color indexed="64"/>
        </vertical>
        <horizontal style="dotted">
          <color indexed="64"/>
        </horizontal>
      </border>
    </dxf>
    <dxf>
      <font>
        <b val="0"/>
        <i val="0"/>
        <strike val="0"/>
        <condense val="0"/>
        <extend val="0"/>
        <outline val="0"/>
        <shadow val="0"/>
        <u val="none"/>
        <vertAlign val="baseline"/>
        <sz val="11"/>
        <color auto="1"/>
        <name val="メイリオ"/>
        <family val="3"/>
        <charset val="128"/>
        <scheme val="none"/>
      </font>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dotted">
          <color indexed="64"/>
        </top>
        <bottom style="dotted">
          <color indexed="64"/>
        </bottom>
        <vertical style="thin">
          <color indexed="64"/>
        </vertical>
        <horizontal style="dotted">
          <color indexed="64"/>
        </horizontal>
      </border>
    </dxf>
    <dxf>
      <font>
        <b val="0"/>
        <i val="0"/>
        <strike val="0"/>
        <condense val="0"/>
        <extend val="0"/>
        <outline val="0"/>
        <shadow val="0"/>
        <u val="none"/>
        <vertAlign val="baseline"/>
        <sz val="11"/>
        <color auto="1"/>
        <name val="メイリオ"/>
        <family val="3"/>
        <charset val="128"/>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dotted">
          <color indexed="64"/>
        </top>
        <bottom style="dotted">
          <color indexed="64"/>
        </bottom>
        <vertical style="thin">
          <color indexed="64"/>
        </vertical>
        <horizontal style="dotted">
          <color indexed="64"/>
        </horizontal>
      </border>
    </dxf>
    <dxf>
      <font>
        <b val="0"/>
        <i val="0"/>
        <strike val="0"/>
        <condense val="0"/>
        <extend val="0"/>
        <outline val="0"/>
        <shadow val="0"/>
        <u val="none"/>
        <vertAlign val="baseline"/>
        <sz val="11"/>
        <color auto="1"/>
        <name val="メイリオ"/>
        <family val="3"/>
        <charset val="128"/>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dotted">
          <color indexed="64"/>
        </top>
        <bottom style="dotted">
          <color indexed="64"/>
        </bottom>
        <vertical style="thin">
          <color indexed="64"/>
        </vertical>
        <horizontal style="dotted">
          <color indexed="64"/>
        </horizontal>
      </border>
    </dxf>
    <dxf>
      <font>
        <b val="0"/>
        <i val="0"/>
        <strike val="0"/>
        <condense val="0"/>
        <extend val="0"/>
        <outline val="0"/>
        <shadow val="0"/>
        <u val="none"/>
        <vertAlign val="baseline"/>
        <sz val="11"/>
        <color auto="1"/>
        <name val="メイリオ"/>
        <family val="3"/>
        <charset val="128"/>
        <scheme val="none"/>
      </font>
      <fill>
        <patternFill patternType="solid">
          <fgColor indexed="64"/>
          <bgColor rgb="FFFFFFCC"/>
        </patternFill>
      </fill>
      <alignment horizontal="center" vertical="center" textRotation="0" wrapText="1" indent="0" justifyLastLine="0" shrinkToFit="0" readingOrder="0"/>
      <border diagonalUp="0" diagonalDown="0">
        <left style="thin">
          <color indexed="64"/>
        </left>
        <right style="thin">
          <color indexed="64"/>
        </right>
        <top style="dotted">
          <color indexed="64"/>
        </top>
        <bottom style="dotted">
          <color indexed="64"/>
        </bottom>
        <vertical style="thin">
          <color indexed="64"/>
        </vertical>
        <horizontal style="dotted">
          <color indexed="64"/>
        </horizontal>
      </border>
    </dxf>
    <dxf>
      <font>
        <b val="0"/>
        <i val="0"/>
        <strike val="0"/>
        <condense val="0"/>
        <extend val="0"/>
        <outline val="0"/>
        <shadow val="0"/>
        <u val="none"/>
        <vertAlign val="baseline"/>
        <sz val="11"/>
        <color auto="1"/>
        <name val="メイリオ"/>
        <family val="3"/>
        <charset val="128"/>
        <scheme val="none"/>
      </font>
      <numFmt numFmtId="32" formatCode="_ &quot;¥&quot;* #,##0_ ;_ &quot;¥&quot;* \-#,##0_ ;_ &quot;¥&quot;* &quot;-&quot;_ ;_ @_ "/>
      <fill>
        <patternFill patternType="solid">
          <fgColor indexed="64"/>
          <bgColor theme="0" tint="-0.249977111117893"/>
        </patternFill>
      </fill>
      <alignment horizontal="right" vertical="center" textRotation="0" wrapText="0" indent="0" justifyLastLine="0" shrinkToFit="0" readingOrder="0"/>
      <border diagonalUp="0" diagonalDown="0">
        <left style="thin">
          <color indexed="64"/>
        </left>
        <right style="thin">
          <color indexed="64"/>
        </right>
        <top style="dotted">
          <color indexed="64"/>
        </top>
        <bottom style="dotted">
          <color indexed="64"/>
        </bottom>
        <vertical style="thin">
          <color indexed="64"/>
        </vertical>
        <horizontal style="dotted">
          <color indexed="64"/>
        </horizontal>
      </border>
    </dxf>
    <dxf>
      <font>
        <b val="0"/>
        <i val="0"/>
        <strike val="0"/>
        <condense val="0"/>
        <extend val="0"/>
        <outline val="0"/>
        <shadow val="0"/>
        <u val="none"/>
        <vertAlign val="baseline"/>
        <sz val="11"/>
        <color theme="0" tint="-0.499984740745262"/>
        <name val="メイリオ"/>
        <family val="3"/>
        <charset val="128"/>
        <scheme val="none"/>
      </font>
      <numFmt numFmtId="177" formatCode="#,##0_ "/>
      <fill>
        <patternFill patternType="solid">
          <fgColor indexed="64"/>
          <bgColor theme="0" tint="-4.9989318521683403E-2"/>
        </patternFill>
      </fill>
      <alignment horizontal="right" vertical="center" textRotation="0" wrapText="0" indent="0" justifyLastLine="0" shrinkToFit="0" readingOrder="0"/>
      <border diagonalUp="0" diagonalDown="0">
        <left style="thin">
          <color indexed="64"/>
        </left>
        <right style="thin">
          <color indexed="64"/>
        </right>
        <top style="dotted">
          <color indexed="64"/>
        </top>
        <bottom style="dotted">
          <color indexed="64"/>
        </bottom>
        <vertical style="thin">
          <color indexed="64"/>
        </vertical>
        <horizontal style="dotted">
          <color indexed="64"/>
        </horizontal>
      </border>
    </dxf>
    <dxf>
      <font>
        <b val="0"/>
        <i val="0"/>
        <strike val="0"/>
        <condense val="0"/>
        <extend val="0"/>
        <outline val="0"/>
        <shadow val="0"/>
        <u val="none"/>
        <vertAlign val="baseline"/>
        <sz val="11"/>
        <color auto="1"/>
        <name val="メイリオ"/>
        <family val="3"/>
        <charset val="128"/>
        <scheme val="none"/>
      </font>
      <numFmt numFmtId="178" formatCode="#,##0_);[Red]\(#,##0\)"/>
      <fill>
        <patternFill patternType="solid">
          <fgColor indexed="64"/>
          <bgColor rgb="FFFFFFCC"/>
        </patternFill>
      </fill>
      <alignment horizontal="right" vertical="center" textRotation="0" wrapText="0" indent="0" justifyLastLine="0" shrinkToFit="0" readingOrder="0"/>
      <border diagonalUp="0" diagonalDown="0">
        <left style="thin">
          <color indexed="64"/>
        </left>
        <right style="thin">
          <color indexed="64"/>
        </right>
        <top style="dotted">
          <color indexed="64"/>
        </top>
        <bottom style="dotted">
          <color indexed="64"/>
        </bottom>
        <vertical style="thin">
          <color indexed="64"/>
        </vertical>
        <horizontal style="dotted">
          <color indexed="64"/>
        </horizontal>
      </border>
    </dxf>
    <dxf>
      <font>
        <b val="0"/>
        <i val="0"/>
        <strike val="0"/>
        <condense val="0"/>
        <extend val="0"/>
        <outline val="0"/>
        <shadow val="0"/>
        <u val="none"/>
        <vertAlign val="baseline"/>
        <sz val="11"/>
        <color auto="1"/>
        <name val="メイリオ"/>
        <family val="3"/>
        <charset val="128"/>
        <scheme val="none"/>
      </font>
      <numFmt numFmtId="178" formatCode="#,##0_);[Red]\(#,##0\)"/>
      <fill>
        <patternFill patternType="solid">
          <fgColor indexed="64"/>
          <bgColor rgb="FFFFFFCC"/>
        </patternFill>
      </fill>
      <alignment horizontal="right" vertical="center" textRotation="0" wrapText="0" indent="0" justifyLastLine="0" shrinkToFit="0" readingOrder="0"/>
      <border diagonalUp="0" diagonalDown="0">
        <left style="thin">
          <color indexed="64"/>
        </left>
        <right style="thin">
          <color indexed="64"/>
        </right>
        <top style="dotted">
          <color indexed="64"/>
        </top>
        <bottom style="dotted">
          <color indexed="64"/>
        </bottom>
        <vertical style="thin">
          <color indexed="64"/>
        </vertical>
        <horizontal style="dotted">
          <color indexed="64"/>
        </horizontal>
      </border>
    </dxf>
    <dxf>
      <font>
        <b val="0"/>
        <i val="0"/>
        <strike val="0"/>
        <condense val="0"/>
        <extend val="0"/>
        <outline val="0"/>
        <shadow val="0"/>
        <u val="none"/>
        <vertAlign val="baseline"/>
        <sz val="11"/>
        <color auto="1"/>
        <name val="メイリオ"/>
        <family val="3"/>
        <charset val="128"/>
        <scheme val="none"/>
      </font>
      <numFmt numFmtId="178" formatCode="#,##0_);[Red]\(#,##0\)"/>
      <fill>
        <patternFill patternType="solid">
          <fgColor indexed="64"/>
          <bgColor rgb="FFFFFFCC"/>
        </patternFill>
      </fill>
      <alignment horizontal="right" vertical="center" textRotation="0" wrapText="0" indent="0" justifyLastLine="0" shrinkToFit="0" readingOrder="0"/>
      <border diagonalUp="0" diagonalDown="0">
        <left style="thin">
          <color indexed="64"/>
        </left>
        <right style="thin">
          <color indexed="64"/>
        </right>
        <top style="dotted">
          <color indexed="64"/>
        </top>
        <bottom style="dotted">
          <color indexed="64"/>
        </bottom>
        <vertical style="thin">
          <color indexed="64"/>
        </vertical>
        <horizontal style="dotted">
          <color indexed="64"/>
        </horizontal>
      </border>
    </dxf>
    <dxf>
      <font>
        <b val="0"/>
        <i val="0"/>
        <strike val="0"/>
        <condense val="0"/>
        <extend val="0"/>
        <outline val="0"/>
        <shadow val="0"/>
        <u val="none"/>
        <vertAlign val="baseline"/>
        <sz val="11"/>
        <color auto="1"/>
        <name val="メイリオ"/>
        <family val="3"/>
        <charset val="128"/>
        <scheme val="none"/>
      </font>
      <numFmt numFmtId="178" formatCode="#,##0_);[Red]\(#,##0\)"/>
      <fill>
        <patternFill patternType="solid">
          <fgColor indexed="64"/>
          <bgColor rgb="FFFFFFCC"/>
        </patternFill>
      </fill>
      <alignment horizontal="right" vertical="center" textRotation="0" wrapText="0" indent="0" justifyLastLine="0" shrinkToFit="0" readingOrder="0"/>
      <border diagonalUp="0" diagonalDown="0">
        <left style="thin">
          <color indexed="64"/>
        </left>
        <right style="thin">
          <color indexed="64"/>
        </right>
        <top style="dotted">
          <color indexed="64"/>
        </top>
        <bottom style="dotted">
          <color indexed="64"/>
        </bottom>
        <vertical style="thin">
          <color indexed="64"/>
        </vertical>
        <horizontal style="dotted">
          <color indexed="64"/>
        </horizontal>
      </border>
    </dxf>
    <dxf>
      <font>
        <b val="0"/>
        <i val="0"/>
        <strike val="0"/>
        <condense val="0"/>
        <extend val="0"/>
        <outline val="0"/>
        <shadow val="0"/>
        <u val="none"/>
        <vertAlign val="baseline"/>
        <sz val="11"/>
        <color auto="1"/>
        <name val="メイリオ"/>
        <family val="3"/>
        <charset val="128"/>
        <scheme val="none"/>
      </font>
      <numFmt numFmtId="178" formatCode="#,##0_);[Red]\(#,##0\)"/>
      <fill>
        <patternFill patternType="solid">
          <fgColor indexed="64"/>
          <bgColor rgb="FFFFFFCC"/>
        </patternFill>
      </fill>
      <alignment horizontal="right" vertical="center" textRotation="0" wrapText="0" indent="0" justifyLastLine="0" shrinkToFit="0" readingOrder="0"/>
      <border diagonalUp="0" diagonalDown="0">
        <left style="thin">
          <color indexed="64"/>
        </left>
        <right style="thin">
          <color indexed="64"/>
        </right>
        <top style="dotted">
          <color indexed="64"/>
        </top>
        <bottom style="dotted">
          <color indexed="64"/>
        </bottom>
        <vertical style="thin">
          <color indexed="64"/>
        </vertical>
        <horizontal style="dotted">
          <color indexed="64"/>
        </horizontal>
      </border>
    </dxf>
    <dxf>
      <font>
        <b/>
        <i val="0"/>
        <strike val="0"/>
        <condense val="0"/>
        <extend val="0"/>
        <outline val="0"/>
        <shadow val="0"/>
        <u val="none"/>
        <vertAlign val="baseline"/>
        <sz val="11"/>
        <color rgb="FFFF0000"/>
        <name val="メイリオ"/>
        <family val="3"/>
        <charset val="128"/>
        <scheme val="none"/>
      </font>
      <alignment horizontal="center" vertical="center" textRotation="0" wrapText="0" indent="0" justifyLastLine="0" shrinkToFit="0" readingOrder="0"/>
      <border diagonalUp="0" diagonalDown="0">
        <left style="thin">
          <color indexed="64"/>
        </left>
        <right style="thin">
          <color indexed="64"/>
        </right>
        <top style="dotted">
          <color indexed="64"/>
        </top>
        <bottom style="dotted">
          <color indexed="64"/>
        </bottom>
        <vertical style="thin">
          <color indexed="64"/>
        </vertical>
        <horizontal style="dotted">
          <color indexed="64"/>
        </horizontal>
      </border>
    </dxf>
    <dxf>
      <font>
        <b val="0"/>
        <i val="0"/>
        <strike val="0"/>
        <condense val="0"/>
        <extend val="0"/>
        <outline val="0"/>
        <shadow val="0"/>
        <u val="none"/>
        <vertAlign val="baseline"/>
        <sz val="11"/>
        <color theme="0" tint="-0.499984740745262"/>
        <name val="メイリオ"/>
        <family val="3"/>
        <charset val="128"/>
        <scheme val="none"/>
      </font>
      <alignment horizontal="center" vertical="center" textRotation="0" wrapText="0" indent="0" justifyLastLine="0" shrinkToFit="0" readingOrder="0"/>
      <border diagonalUp="0" diagonalDown="0">
        <left style="thin">
          <color indexed="64"/>
        </left>
        <right style="thin">
          <color indexed="64"/>
        </right>
        <top style="dotted">
          <color indexed="64"/>
        </top>
        <bottom style="dotted">
          <color indexed="64"/>
        </bottom>
        <vertical style="thin">
          <color indexed="64"/>
        </vertical>
        <horizontal style="dotted">
          <color indexed="64"/>
        </horizontal>
      </border>
    </dxf>
    <dxf>
      <font>
        <b val="0"/>
        <i val="0"/>
        <strike val="0"/>
        <condense val="0"/>
        <extend val="0"/>
        <outline val="0"/>
        <shadow val="0"/>
        <u val="none"/>
        <vertAlign val="baseline"/>
        <sz val="11"/>
        <color theme="0" tint="-0.499984740745262"/>
        <name val="メイリオ"/>
        <family val="3"/>
        <charset val="128"/>
        <scheme val="none"/>
      </font>
      <numFmt numFmtId="47" formatCode="m&quot;月&quot;d&quot;日&quot;"/>
      <alignment horizontal="center" vertical="center" textRotation="0" wrapText="0" indent="0" justifyLastLine="0" shrinkToFit="0" readingOrder="0"/>
      <border diagonalUp="0" diagonalDown="0">
        <left/>
        <right style="thin">
          <color indexed="64"/>
        </right>
        <top style="dotted">
          <color indexed="64"/>
        </top>
        <bottom style="dotted">
          <color indexed="64"/>
        </bottom>
        <vertical style="thin">
          <color indexed="64"/>
        </vertical>
        <horizontal style="dotted">
          <color indexed="64"/>
        </horizontal>
      </border>
    </dxf>
    <dxf>
      <border>
        <top style="dotted">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メイリオ"/>
        <family val="3"/>
        <charset val="128"/>
        <scheme val="none"/>
      </font>
      <fill>
        <patternFill patternType="solid">
          <fgColor indexed="64"/>
          <bgColor theme="0"/>
        </patternFill>
      </fill>
      <alignment horizontal="left" vertical="center" textRotation="0" wrapText="0" indent="0" justifyLastLine="0" shrinkToFit="0" readingOrder="0"/>
    </dxf>
    <dxf>
      <border>
        <bottom style="dotted">
          <color indexed="64"/>
        </bottom>
      </border>
    </dxf>
    <dxf>
      <font>
        <strike val="0"/>
        <outline val="0"/>
        <shadow val="0"/>
        <u val="none"/>
        <vertAlign val="baseline"/>
        <sz val="11"/>
        <color auto="1"/>
        <name val="メイリオ"/>
        <family val="3"/>
        <charset val="128"/>
        <scheme val="none"/>
      </font>
      <border diagonalUp="0" diagonalDown="0" outline="0">
        <left style="thin">
          <color indexed="64"/>
        </left>
        <right style="thin">
          <color indexed="64"/>
        </right>
        <top/>
        <bottom/>
      </border>
    </dxf>
  </dxfs>
  <tableStyles count="0" defaultTableStyle="TableStyleMedium2" defaultPivotStyle="PivotStyleLight16"/>
  <colors>
    <mruColors>
      <color rgb="FFFFFFCC"/>
      <color rgb="FFF0EA00"/>
      <color rgb="FFFFCC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114158</xdr:colOff>
      <xdr:row>5</xdr:row>
      <xdr:rowOff>99888</xdr:rowOff>
    </xdr:from>
    <xdr:to>
      <xdr:col>14</xdr:col>
      <xdr:colOff>231883</xdr:colOff>
      <xdr:row>17</xdr:row>
      <xdr:rowOff>7135</xdr:rowOff>
    </xdr:to>
    <xdr:sp macro="" textlink="">
      <xdr:nvSpPr>
        <xdr:cNvPr id="2" name="吹き出し: 角を丸めた四角形 1">
          <a:extLst>
            <a:ext uri="{FF2B5EF4-FFF2-40B4-BE49-F238E27FC236}">
              <a16:creationId xmlns:a16="http://schemas.microsoft.com/office/drawing/2014/main" id="{ACEAC296-03DF-4234-819D-E55CC8EFB87A}"/>
            </a:ext>
          </a:extLst>
        </xdr:cNvPr>
        <xdr:cNvSpPr/>
      </xdr:nvSpPr>
      <xdr:spPr>
        <a:xfrm>
          <a:off x="7020675" y="1348484"/>
          <a:ext cx="3756489" cy="5700730"/>
        </a:xfrm>
        <a:prstGeom prst="wedgeRoundRectCallout">
          <a:avLst>
            <a:gd name="adj1" fmla="val -60542"/>
            <a:gd name="adj2" fmla="val -61811"/>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記入例</a:t>
          </a:r>
          <a:r>
            <a:rPr kumimoji="1" lang="en-US" altLang="ja-JP" sz="1100">
              <a:solidFill>
                <a:sysClr val="windowText" lastClr="000000"/>
              </a:solidFill>
            </a:rPr>
            <a:t>1</a:t>
          </a:r>
          <a:r>
            <a:rPr kumimoji="1" lang="ja-JP" altLang="en-US" sz="1100">
              <a:solidFill>
                <a:sysClr val="windowText" lastClr="000000"/>
              </a:solidFill>
            </a:rPr>
            <a:t>～</a:t>
          </a:r>
          <a:r>
            <a:rPr kumimoji="1" lang="en-US" altLang="ja-JP" sz="1100">
              <a:solidFill>
                <a:sysClr val="windowText" lastClr="000000"/>
              </a:solidFill>
            </a:rPr>
            <a:t>18】</a:t>
          </a:r>
        </a:p>
        <a:p>
          <a:pPr algn="l"/>
          <a:r>
            <a:rPr kumimoji="1" lang="en-US" altLang="ja-JP" sz="1400" b="1">
              <a:solidFill>
                <a:sysClr val="windowText" lastClr="000000"/>
              </a:solidFill>
            </a:rPr>
            <a:t>※</a:t>
          </a:r>
          <a:r>
            <a:rPr kumimoji="1" lang="ja-JP" altLang="en-US" sz="1400" b="1">
              <a:solidFill>
                <a:sysClr val="windowText" lastClr="000000"/>
              </a:solidFill>
            </a:rPr>
            <a:t>黄色欄に１～</a:t>
          </a:r>
          <a:r>
            <a:rPr kumimoji="1" lang="en-US" altLang="ja-JP" sz="1400" b="1">
              <a:solidFill>
                <a:sysClr val="windowText" lastClr="000000"/>
              </a:solidFill>
            </a:rPr>
            <a:t>18</a:t>
          </a:r>
          <a:r>
            <a:rPr kumimoji="1" lang="ja-JP" altLang="en-US" sz="1400" b="1">
              <a:solidFill>
                <a:sysClr val="windowText" lastClr="000000"/>
              </a:solidFill>
            </a:rPr>
            <a:t>の数字を入力してください。</a:t>
          </a:r>
          <a:endParaRPr kumimoji="1" lang="en-US" altLang="ja-JP" sz="1400" b="1">
            <a:solidFill>
              <a:sysClr val="windowText" lastClr="000000"/>
            </a:solidFill>
          </a:endParaRPr>
        </a:p>
        <a:p>
          <a:pPr algn="l"/>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記入例</a:t>
          </a:r>
          <a:r>
            <a:rPr kumimoji="1" lang="en-US" altLang="ja-JP" sz="1100">
              <a:solidFill>
                <a:sysClr val="windowText" lastClr="000000"/>
              </a:solidFill>
            </a:rPr>
            <a:t>】①</a:t>
          </a:r>
          <a:r>
            <a:rPr kumimoji="1" lang="ja-JP" altLang="en-US" sz="1100">
              <a:solidFill>
                <a:sysClr val="windowText" lastClr="000000"/>
              </a:solidFill>
            </a:rPr>
            <a:t>管理台帳」の記入例が転記されます。）</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400" b="1">
              <a:solidFill>
                <a:sysClr val="windowText" lastClr="000000"/>
              </a:solidFill>
            </a:rPr>
            <a:t>1  </a:t>
          </a:r>
          <a:r>
            <a:rPr kumimoji="1" lang="ja-JP" altLang="en-US" sz="1400" b="1">
              <a:solidFill>
                <a:sysClr val="windowText" lastClr="000000"/>
              </a:solidFill>
            </a:rPr>
            <a:t>　</a:t>
          </a:r>
          <a:r>
            <a:rPr kumimoji="1" lang="en-US" altLang="ja-JP" sz="1200">
              <a:solidFill>
                <a:sysClr val="windowText" lastClr="000000"/>
              </a:solidFill>
            </a:rPr>
            <a:t>50</a:t>
          </a:r>
          <a:r>
            <a:rPr kumimoji="1" lang="ja-JP" altLang="en-US" sz="1200">
              <a:solidFill>
                <a:sysClr val="windowText" lastClr="000000"/>
              </a:solidFill>
            </a:rPr>
            <a:t>万円未満の物品購入</a:t>
          </a:r>
        </a:p>
        <a:p>
          <a:pPr algn="l"/>
          <a:r>
            <a:rPr kumimoji="1" lang="en-US" altLang="ja-JP" sz="1400" b="1">
              <a:solidFill>
                <a:sysClr val="windowText" lastClr="000000"/>
              </a:solidFill>
            </a:rPr>
            <a:t>2 </a:t>
          </a:r>
          <a:r>
            <a:rPr kumimoji="1" lang="en-US" altLang="ja-JP" sz="1200">
              <a:solidFill>
                <a:sysClr val="windowText" lastClr="000000"/>
              </a:solidFill>
            </a:rPr>
            <a:t> </a:t>
          </a:r>
          <a:r>
            <a:rPr kumimoji="1" lang="ja-JP" altLang="en-US" sz="1200">
              <a:solidFill>
                <a:sysClr val="windowText" lastClr="000000"/>
              </a:solidFill>
            </a:rPr>
            <a:t>　</a:t>
          </a:r>
          <a:r>
            <a:rPr kumimoji="1" lang="en-US" altLang="ja-JP" sz="1200">
              <a:solidFill>
                <a:sysClr val="windowText" lastClr="000000"/>
              </a:solidFill>
            </a:rPr>
            <a:t>50</a:t>
          </a:r>
          <a:r>
            <a:rPr kumimoji="1" lang="ja-JP" altLang="en-US" sz="1200">
              <a:solidFill>
                <a:sysClr val="windowText" lastClr="000000"/>
              </a:solidFill>
            </a:rPr>
            <a:t>万円以上</a:t>
          </a:r>
          <a:r>
            <a:rPr kumimoji="1" lang="en-US" altLang="ja-JP" sz="1200">
              <a:solidFill>
                <a:sysClr val="windowText" lastClr="000000"/>
              </a:solidFill>
            </a:rPr>
            <a:t>500</a:t>
          </a:r>
          <a:r>
            <a:rPr kumimoji="1" lang="ja-JP" altLang="en-US" sz="1200">
              <a:solidFill>
                <a:sysClr val="windowText" lastClr="000000"/>
              </a:solidFill>
            </a:rPr>
            <a:t>万円以下の物品購入</a:t>
          </a:r>
        </a:p>
        <a:p>
          <a:pPr algn="l"/>
          <a:r>
            <a:rPr kumimoji="1" lang="en-US" altLang="ja-JP" sz="1400" b="1">
              <a:solidFill>
                <a:sysClr val="windowText" lastClr="000000"/>
              </a:solidFill>
            </a:rPr>
            <a:t>3 </a:t>
          </a:r>
          <a:r>
            <a:rPr kumimoji="1" lang="en-US" altLang="ja-JP" sz="1200">
              <a:solidFill>
                <a:sysClr val="windowText" lastClr="000000"/>
              </a:solidFill>
            </a:rPr>
            <a:t> </a:t>
          </a:r>
          <a:r>
            <a:rPr kumimoji="1" lang="ja-JP" altLang="en-US" sz="1200">
              <a:solidFill>
                <a:sysClr val="windowText" lastClr="000000"/>
              </a:solidFill>
            </a:rPr>
            <a:t>　</a:t>
          </a:r>
          <a:r>
            <a:rPr kumimoji="1" lang="en-US" altLang="ja-JP" sz="1200">
              <a:solidFill>
                <a:sysClr val="windowText" lastClr="000000"/>
              </a:solidFill>
            </a:rPr>
            <a:t>500</a:t>
          </a:r>
          <a:r>
            <a:rPr kumimoji="1" lang="ja-JP" altLang="en-US" sz="1200">
              <a:solidFill>
                <a:sysClr val="windowText" lastClr="000000"/>
              </a:solidFill>
            </a:rPr>
            <a:t>万円を超える物品購入（入札）</a:t>
          </a:r>
        </a:p>
        <a:p>
          <a:pPr algn="l"/>
          <a:r>
            <a:rPr kumimoji="1" lang="en-US" altLang="ja-JP" sz="1400" b="1">
              <a:solidFill>
                <a:sysClr val="windowText" lastClr="000000"/>
              </a:solidFill>
            </a:rPr>
            <a:t>4 </a:t>
          </a:r>
          <a:r>
            <a:rPr kumimoji="1" lang="en-US" altLang="ja-JP" sz="1200">
              <a:solidFill>
                <a:sysClr val="windowText" lastClr="000000"/>
              </a:solidFill>
            </a:rPr>
            <a:t> </a:t>
          </a:r>
          <a:r>
            <a:rPr kumimoji="1" lang="ja-JP" altLang="en-US" sz="1200">
              <a:solidFill>
                <a:sysClr val="windowText" lastClr="000000"/>
              </a:solidFill>
            </a:rPr>
            <a:t>　国内旅費</a:t>
          </a:r>
        </a:p>
        <a:p>
          <a:pPr algn="l"/>
          <a:r>
            <a:rPr kumimoji="1" lang="en-US" altLang="ja-JP" sz="1400" b="1">
              <a:solidFill>
                <a:sysClr val="windowText" lastClr="000000"/>
              </a:solidFill>
            </a:rPr>
            <a:t>5</a:t>
          </a:r>
          <a:r>
            <a:rPr kumimoji="1" lang="en-US" altLang="ja-JP" sz="1400">
              <a:solidFill>
                <a:sysClr val="windowText" lastClr="000000"/>
              </a:solidFill>
            </a:rPr>
            <a:t> </a:t>
          </a:r>
          <a:r>
            <a:rPr kumimoji="1" lang="en-US" altLang="ja-JP" sz="1200">
              <a:solidFill>
                <a:sysClr val="windowText" lastClr="000000"/>
              </a:solidFill>
            </a:rPr>
            <a:t> </a:t>
          </a:r>
          <a:r>
            <a:rPr kumimoji="1" lang="ja-JP" altLang="en-US" sz="1200">
              <a:solidFill>
                <a:sysClr val="windowText" lastClr="000000"/>
              </a:solidFill>
            </a:rPr>
            <a:t>　外国旅費</a:t>
          </a:r>
        </a:p>
        <a:p>
          <a:pPr algn="l"/>
          <a:r>
            <a:rPr kumimoji="1" lang="en-US" altLang="ja-JP" sz="1400" b="1">
              <a:solidFill>
                <a:sysClr val="windowText" lastClr="000000"/>
              </a:solidFill>
            </a:rPr>
            <a:t>6 </a:t>
          </a:r>
          <a:r>
            <a:rPr kumimoji="1" lang="ja-JP" altLang="en-US" sz="1400">
              <a:solidFill>
                <a:sysClr val="windowText" lastClr="000000"/>
              </a:solidFill>
            </a:rPr>
            <a:t>　</a:t>
          </a:r>
          <a:r>
            <a:rPr kumimoji="1" lang="en-US" altLang="ja-JP" sz="1400">
              <a:solidFill>
                <a:sysClr val="windowText" lastClr="000000"/>
              </a:solidFill>
            </a:rPr>
            <a:t> </a:t>
          </a:r>
          <a:r>
            <a:rPr kumimoji="1" lang="ja-JP" altLang="en-US" sz="1200">
              <a:solidFill>
                <a:sysClr val="windowText" lastClr="000000"/>
              </a:solidFill>
            </a:rPr>
            <a:t>研究補助者（アルバイト）の雇用</a:t>
          </a:r>
        </a:p>
        <a:p>
          <a:pPr algn="l"/>
          <a:r>
            <a:rPr kumimoji="1" lang="en-US" altLang="ja-JP" sz="1400" b="1">
              <a:solidFill>
                <a:sysClr val="windowText" lastClr="000000"/>
              </a:solidFill>
            </a:rPr>
            <a:t>7</a:t>
          </a:r>
          <a:r>
            <a:rPr kumimoji="1" lang="en-US" altLang="ja-JP" sz="1400">
              <a:solidFill>
                <a:sysClr val="windowText" lastClr="000000"/>
              </a:solidFill>
            </a:rPr>
            <a:t> </a:t>
          </a:r>
          <a:r>
            <a:rPr kumimoji="1" lang="ja-JP" altLang="en-US" sz="1400">
              <a:solidFill>
                <a:sysClr val="windowText" lastClr="000000"/>
              </a:solidFill>
            </a:rPr>
            <a:t>　</a:t>
          </a:r>
          <a:r>
            <a:rPr kumimoji="1" lang="en-US" altLang="ja-JP" sz="1200">
              <a:solidFill>
                <a:sysClr val="windowText" lastClr="000000"/>
              </a:solidFill>
            </a:rPr>
            <a:t> </a:t>
          </a:r>
          <a:r>
            <a:rPr kumimoji="1" lang="ja-JP" altLang="en-US" sz="1200">
              <a:solidFill>
                <a:sysClr val="windowText" lastClr="000000"/>
              </a:solidFill>
            </a:rPr>
            <a:t>研究補助者（アルバイト）の雇用</a:t>
          </a:r>
        </a:p>
        <a:p>
          <a:pPr algn="l"/>
          <a:r>
            <a:rPr kumimoji="1" lang="en-US" altLang="ja-JP" sz="1400" b="1">
              <a:solidFill>
                <a:sysClr val="windowText" lastClr="000000"/>
              </a:solidFill>
            </a:rPr>
            <a:t>8 </a:t>
          </a:r>
          <a:r>
            <a:rPr kumimoji="1" lang="en-US" altLang="ja-JP" sz="1200">
              <a:solidFill>
                <a:sysClr val="windowText" lastClr="000000"/>
              </a:solidFill>
            </a:rPr>
            <a:t> </a:t>
          </a:r>
          <a:r>
            <a:rPr kumimoji="1" lang="ja-JP" altLang="en-US" sz="1200">
              <a:solidFill>
                <a:sysClr val="windowText" lastClr="000000"/>
              </a:solidFill>
            </a:rPr>
            <a:t>　講師謝金</a:t>
          </a:r>
        </a:p>
        <a:p>
          <a:pPr algn="l"/>
          <a:r>
            <a:rPr kumimoji="1" lang="en-US" altLang="ja-JP" sz="1400" b="1">
              <a:solidFill>
                <a:sysClr val="windowText" lastClr="000000"/>
              </a:solidFill>
            </a:rPr>
            <a:t>9</a:t>
          </a:r>
          <a:r>
            <a:rPr kumimoji="1" lang="en-US" altLang="ja-JP" sz="1400">
              <a:solidFill>
                <a:sysClr val="windowText" lastClr="000000"/>
              </a:solidFill>
            </a:rPr>
            <a:t> </a:t>
          </a:r>
          <a:r>
            <a:rPr kumimoji="1" lang="en-US" altLang="ja-JP" sz="1200">
              <a:solidFill>
                <a:sysClr val="windowText" lastClr="000000"/>
              </a:solidFill>
            </a:rPr>
            <a:t> </a:t>
          </a:r>
          <a:r>
            <a:rPr kumimoji="1" lang="ja-JP" altLang="en-US" sz="1200">
              <a:solidFill>
                <a:sysClr val="windowText" lastClr="000000"/>
              </a:solidFill>
            </a:rPr>
            <a:t>　研究協力謝金</a:t>
          </a:r>
        </a:p>
        <a:p>
          <a:pPr algn="l"/>
          <a:r>
            <a:rPr kumimoji="1" lang="en-US" altLang="ja-JP" sz="1400" b="1">
              <a:solidFill>
                <a:sysClr val="windowText" lastClr="000000"/>
              </a:solidFill>
            </a:rPr>
            <a:t>10</a:t>
          </a:r>
          <a:r>
            <a:rPr kumimoji="1" lang="en-US" altLang="ja-JP" sz="1400">
              <a:solidFill>
                <a:sysClr val="windowText" lastClr="000000"/>
              </a:solidFill>
            </a:rPr>
            <a:t>  </a:t>
          </a:r>
          <a:r>
            <a:rPr kumimoji="1" lang="ja-JP" altLang="en-US" sz="1200">
              <a:solidFill>
                <a:sysClr val="windowText" lastClr="000000"/>
              </a:solidFill>
            </a:rPr>
            <a:t>コピー機の保守</a:t>
          </a:r>
        </a:p>
        <a:p>
          <a:pPr algn="l"/>
          <a:r>
            <a:rPr kumimoji="1" lang="en-US" altLang="ja-JP" sz="1400" b="1">
              <a:solidFill>
                <a:sysClr val="windowText" lastClr="000000"/>
              </a:solidFill>
            </a:rPr>
            <a:t>11</a:t>
          </a:r>
          <a:r>
            <a:rPr kumimoji="1" lang="en-US" altLang="ja-JP" sz="1400">
              <a:solidFill>
                <a:sysClr val="windowText" lastClr="000000"/>
              </a:solidFill>
            </a:rPr>
            <a:t> </a:t>
          </a:r>
          <a:r>
            <a:rPr kumimoji="1" lang="en-US" altLang="ja-JP" sz="1200">
              <a:solidFill>
                <a:sysClr val="windowText" lastClr="000000"/>
              </a:solidFill>
            </a:rPr>
            <a:t> </a:t>
          </a:r>
          <a:r>
            <a:rPr kumimoji="1" lang="ja-JP" altLang="en-US" sz="1200">
              <a:solidFill>
                <a:sysClr val="windowText" lastClr="000000"/>
              </a:solidFill>
            </a:rPr>
            <a:t>コピー機の保守（事前）</a:t>
          </a:r>
        </a:p>
        <a:p>
          <a:pPr algn="l"/>
          <a:r>
            <a:rPr kumimoji="1" lang="en-US" altLang="ja-JP" sz="1400" b="1">
              <a:solidFill>
                <a:sysClr val="windowText" lastClr="000000"/>
              </a:solidFill>
            </a:rPr>
            <a:t>12</a:t>
          </a:r>
          <a:r>
            <a:rPr kumimoji="1" lang="en-US" altLang="ja-JP" sz="1200">
              <a:solidFill>
                <a:sysClr val="windowText" lastClr="000000"/>
              </a:solidFill>
            </a:rPr>
            <a:t>  </a:t>
          </a:r>
          <a:r>
            <a:rPr kumimoji="1" lang="ja-JP" altLang="en-US" sz="1200">
              <a:solidFill>
                <a:sysClr val="windowText" lastClr="000000"/>
              </a:solidFill>
            </a:rPr>
            <a:t>コピー機の保守（事後）</a:t>
          </a:r>
        </a:p>
        <a:p>
          <a:pPr algn="l"/>
          <a:r>
            <a:rPr kumimoji="1" lang="en-US" altLang="ja-JP" sz="1400" b="1">
              <a:solidFill>
                <a:sysClr val="windowText" lastClr="000000"/>
              </a:solidFill>
            </a:rPr>
            <a:t>13</a:t>
          </a:r>
          <a:r>
            <a:rPr kumimoji="1" lang="en-US" altLang="ja-JP" sz="1200" b="1">
              <a:solidFill>
                <a:sysClr val="windowText" lastClr="000000"/>
              </a:solidFill>
            </a:rPr>
            <a:t> </a:t>
          </a:r>
          <a:r>
            <a:rPr kumimoji="1" lang="en-US" altLang="ja-JP" sz="1200">
              <a:solidFill>
                <a:sysClr val="windowText" lastClr="000000"/>
              </a:solidFill>
            </a:rPr>
            <a:t> </a:t>
          </a:r>
          <a:r>
            <a:rPr kumimoji="1" lang="ja-JP" altLang="en-US" sz="1200">
              <a:solidFill>
                <a:sysClr val="windowText" lastClr="000000"/>
              </a:solidFill>
            </a:rPr>
            <a:t>人材派遣（事前）</a:t>
          </a:r>
        </a:p>
        <a:p>
          <a:pPr algn="l"/>
          <a:r>
            <a:rPr kumimoji="1" lang="en-US" altLang="ja-JP" sz="1400" b="1">
              <a:solidFill>
                <a:sysClr val="windowText" lastClr="000000"/>
              </a:solidFill>
            </a:rPr>
            <a:t>14</a:t>
          </a:r>
          <a:r>
            <a:rPr kumimoji="1" lang="en-US" altLang="ja-JP" sz="1400">
              <a:solidFill>
                <a:sysClr val="windowText" lastClr="000000"/>
              </a:solidFill>
            </a:rPr>
            <a:t>  </a:t>
          </a:r>
          <a:r>
            <a:rPr kumimoji="1" lang="ja-JP" altLang="en-US" sz="1200">
              <a:solidFill>
                <a:sysClr val="windowText" lastClr="000000"/>
              </a:solidFill>
            </a:rPr>
            <a:t>人材派遣（事後）</a:t>
          </a:r>
        </a:p>
        <a:p>
          <a:pPr algn="l"/>
          <a:r>
            <a:rPr kumimoji="1" lang="en-US" altLang="ja-JP" sz="1400" b="1">
              <a:solidFill>
                <a:sysClr val="windowText" lastClr="000000"/>
              </a:solidFill>
            </a:rPr>
            <a:t>15</a:t>
          </a:r>
          <a:r>
            <a:rPr kumimoji="1" lang="en-US" altLang="ja-JP" sz="1400">
              <a:solidFill>
                <a:sysClr val="windowText" lastClr="000000"/>
              </a:solidFill>
            </a:rPr>
            <a:t>  </a:t>
          </a:r>
          <a:r>
            <a:rPr kumimoji="1" lang="ja-JP" altLang="en-US" sz="1200">
              <a:solidFill>
                <a:sysClr val="windowText" lastClr="000000"/>
              </a:solidFill>
            </a:rPr>
            <a:t>委託（機器の修理）</a:t>
          </a:r>
        </a:p>
        <a:p>
          <a:pPr algn="l"/>
          <a:r>
            <a:rPr kumimoji="1" lang="en-US" altLang="ja-JP" sz="1400" b="1">
              <a:solidFill>
                <a:sysClr val="windowText" lastClr="000000"/>
              </a:solidFill>
            </a:rPr>
            <a:t>16</a:t>
          </a:r>
          <a:r>
            <a:rPr kumimoji="1" lang="en-US" altLang="ja-JP" sz="1200">
              <a:solidFill>
                <a:sysClr val="windowText" lastClr="000000"/>
              </a:solidFill>
            </a:rPr>
            <a:t>  </a:t>
          </a:r>
          <a:r>
            <a:rPr kumimoji="1" lang="ja-JP" altLang="en-US" sz="1200">
              <a:solidFill>
                <a:sysClr val="windowText" lastClr="000000"/>
              </a:solidFill>
            </a:rPr>
            <a:t>ライセンス料の支払い</a:t>
          </a:r>
        </a:p>
        <a:p>
          <a:pPr algn="l"/>
          <a:r>
            <a:rPr kumimoji="1" lang="en-US" altLang="ja-JP" sz="1400" b="1">
              <a:solidFill>
                <a:sysClr val="windowText" lastClr="000000"/>
              </a:solidFill>
            </a:rPr>
            <a:t>17</a:t>
          </a:r>
          <a:r>
            <a:rPr kumimoji="1" lang="en-US" altLang="ja-JP" sz="1400">
              <a:solidFill>
                <a:sysClr val="windowText" lastClr="000000"/>
              </a:solidFill>
            </a:rPr>
            <a:t>  </a:t>
          </a:r>
          <a:r>
            <a:rPr kumimoji="1" lang="ja-JP" altLang="en-US" sz="1200">
              <a:solidFill>
                <a:sysClr val="windowText" lastClr="000000"/>
              </a:solidFill>
            </a:rPr>
            <a:t>会場使用料の支払い</a:t>
          </a:r>
        </a:p>
        <a:p>
          <a:pPr algn="l"/>
          <a:r>
            <a:rPr kumimoji="1" lang="en-US" altLang="ja-JP" sz="1400" b="1">
              <a:solidFill>
                <a:sysClr val="windowText" lastClr="000000"/>
              </a:solidFill>
            </a:rPr>
            <a:t>18</a:t>
          </a:r>
          <a:r>
            <a:rPr kumimoji="1" lang="en-US" altLang="ja-JP" sz="1400">
              <a:solidFill>
                <a:sysClr val="windowText" lastClr="000000"/>
              </a:solidFill>
            </a:rPr>
            <a:t>  </a:t>
          </a:r>
          <a:r>
            <a:rPr kumimoji="1" lang="ja-JP" altLang="en-US" sz="1200">
              <a:solidFill>
                <a:sysClr val="windowText" lastClr="000000"/>
              </a:solidFill>
            </a:rPr>
            <a:t>食糧費の支払い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jimu.yokohama-cu.ac.jp\&#30740;&#31350;&#25512;&#36914;&#35506;\kenkyu\&#9733;&#12510;&#12491;&#12517;&#12450;&#12523;&#12539;&#21508;&#31278;&#27096;&#24335;\&#30740;&#31350;&#36027;&#12510;&#12491;&#12517;&#12450;&#12523;&#38306;&#36899;\H31\&#12304;1&#26376;24&#26085;&#12414;&#12391;&#12395;&#12305;&#30740;&#31350;&#36027;&#31649;&#29702;&#25285;&#24403;&#20869;&#12391;&#20316;&#26989;\&#9734;CSV&#21462;&#36796;&#65288;&#22519;&#34892;&#65306;&#20661;&#21209;&#35336;&#19978;&#12539;&#31435;&#26367;&#31561;&#65289;\&#65288;&#21442;&#32771;&#65289;&#9733;&#12304;&#65320;30&#24180;&#24230;&#12305;%20&#20253;&#31080;&#25480;&#21463;-&#20661;&#21209;&#35336;&#1997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imu-nas\&#30740;&#31350;&#25512;&#36914;&#35506;\kenkyu\&#9733;&#31185;&#30740;&#36027;\&#9734;CSV&#21462;&#36796;&#65288;&#12503;&#12525;&#12472;&#12455;&#12463;&#12488;&#30331;&#37682;&#12539;&#20661;&#27177;&#35336;&#19978;&#65289;\2018&#24180;&#24230;\&#21442;&#29031;&#65288;&#25945;&#21729;&#12510;&#12473;&#12479;&#12539;&#30456;&#25163;&#20808;&#12510;&#12473;&#1247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事前決裁"/>
      <sheetName val="（立替）旅費以外"/>
      <sheetName val="（立替）旅費"/>
      <sheetName val="（債務計上）旅費以外"/>
      <sheetName val="プロジェクト一覧表2018"/>
      <sheetName val="秘書"/>
      <sheetName val="相手先"/>
      <sheetName val="教員マスタ"/>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
      <sheetName val="教員マスタ"/>
      <sheetName val="相手先マスタ"/>
      <sheetName val="入力制限用リスト"/>
      <sheetName val="平成29年度末退職情報 (定退含）リンク削除"/>
      <sheetName val="参照（教員マスタ・相手先マスタ）"/>
      <sheetName val="平成29年度退職情報 (定退含）リンク削除"/>
      <sheetName val="マスタ依頼0427"/>
    </sheetNames>
    <sheetDataSet>
      <sheetData sheetId="0"/>
      <sheetData sheetId="1"/>
      <sheetData sheetId="2"/>
      <sheetData sheetId="3"/>
      <sheetData sheetId="4"/>
      <sheetData sheetId="5" refreshError="1"/>
      <sheetData sheetId="6" refreshError="1"/>
      <sheetData sheetId="7"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F81203E-A3F2-4932-9F47-4D2B836DE0FB}" name="テーブル1" displayName="テーブル1" ref="A11:U111" totalsRowShown="0" headerRowDxfId="51" dataDxfId="49" headerRowBorderDxfId="50" tableBorderDxfId="48" totalsRowBorderDxfId="47">
  <autoFilter ref="A11:U111" xr:uid="{CF338F78-A2FF-4692-A851-8399E8077227}"/>
  <tableColumns count="21">
    <tableColumn id="1" xr3:uid="{52C3B5E6-30C9-41A6-BE84-6E415D78153A}" name="発議書_x000a_提出日" dataDxfId="46"/>
    <tableColumn id="2" xr3:uid="{D459515C-C97B-42CD-8F19-EF425BAC6F0A}" name="発議書_x000a_種別" dataDxfId="45"/>
    <tableColumn id="3" xr3:uid="{4EEC7C19-F21A-4769-84EC-3461C0D7E8FD}" name="No." dataDxfId="44"/>
    <tableColumn id="4" xr3:uid="{24C3EBB9-3558-476B-BC9C-9A07843B9C32}" name="設備備品費" dataDxfId="43"/>
    <tableColumn id="5" xr3:uid="{9DE33C54-BB77-4D25-8802-E9B0122A8FA4}" name="消耗品費" dataDxfId="42"/>
    <tableColumn id="6" xr3:uid="{4B4E656F-3C69-4D22-9B97-568976630E64}" name="旅費" dataDxfId="41"/>
    <tableColumn id="7" xr3:uid="{63C204BA-D634-44CB-BAF0-C6FFD808E9AD}" name="謝金" dataDxfId="40"/>
    <tableColumn id="8" xr3:uid="{7F8160F0-C1E2-44EA-90D7-9DFB9C185AC0}" name="その他" dataDxfId="39"/>
    <tableColumn id="9" xr3:uid="{C1F7BA03-317E-4BBC-B87A-E9163B842B62}" name="支出金額（税込総額）_x000a_自動計算" dataDxfId="38">
      <calculatedColumnFormula>IF(SUM(D12:H12)=0, " ", SUM(D12:H12))</calculatedColumnFormula>
    </tableColumn>
    <tableColumn id="10" xr3:uid="{9D39F8B9-3E1C-41A0-98D4-405E86706FAB}" name="（消費税額）_x000a_事務記入欄" dataDxfId="37"/>
    <tableColumn id="11" xr3:uid="{575149B4-13FC-4BAE-B3C0-9CC066F32A5C}" name="支払先（会社名等）" dataDxfId="36"/>
    <tableColumn id="12" xr3:uid="{08F8695C-2459-44DF-BCA2-BE76593EDC26}" name="内容（品名・用途等）" dataDxfId="35"/>
    <tableColumn id="13" xr3:uid="{A025EAA0-E6C4-42F2-96A5-CEF6924724A1}" name="備考（別添可）" dataDxfId="34"/>
    <tableColumn id="14" xr3:uid="{B833D450-A66F-4815-BD4F-BE55A518EF07}" name="銀行名" dataDxfId="33"/>
    <tableColumn id="15" xr3:uid="{BC3639D6-BA32-4F50-BE23-3E9C65CCE4F1}" name="支店名" dataDxfId="32"/>
    <tableColumn id="16" xr3:uid="{81BC7923-8DC7-432F-A3D9-FF99524E3F1E}" name="口座番号" dataDxfId="31"/>
    <tableColumn id="17" xr3:uid="{3FC94ED8-E403-4DB8-A718-4B5DB05F9327}" name="名義（ｶﾀｶﾅ）" dataDxfId="30"/>
    <tableColumn id="18" xr3:uid="{1A83E601-B1E0-446E-851E-6A7CD9F3DCDD}" name="納品日" dataDxfId="29"/>
    <tableColumn id="19" xr3:uid="{1119E278-F790-4D83-9B13-4236CDC39714}" name="納品書NO" dataDxfId="28"/>
    <tableColumn id="20" xr3:uid="{1435C0A1-21D2-46C5-9204-788944D0BB1C}" name="請求書_x000a_NO" dataDxfId="27"/>
    <tableColumn id="21" xr3:uid="{D9EF44F3-1CCF-4D4B-B7C9-B22C09FA9362}" name="整理番号" dataDxfId="26"/>
  </tableColumns>
  <tableStyleInfo name="TableStyleMedium2"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237B33D-85B8-4B04-B184-02D71B00C44E}" name="テーブル13" displayName="テーブル13" ref="B11:V29" totalsRowShown="0" headerRowDxfId="25" dataDxfId="23" headerRowBorderDxfId="24" tableBorderDxfId="22" totalsRowBorderDxfId="21">
  <autoFilter ref="B11:V29" xr:uid="{CF338F78-A2FF-4692-A851-8399E8077227}"/>
  <tableColumns count="21">
    <tableColumn id="1" xr3:uid="{459CF9F4-4CCA-48DD-95E7-A6D04D98795B}" name="発議書_x000a_提出日" dataDxfId="20"/>
    <tableColumn id="2" xr3:uid="{EC79B4DF-B4D8-4898-A88E-A10442439638}" name="発議書_x000a_種別" dataDxfId="19"/>
    <tableColumn id="3" xr3:uid="{FBAF37CB-6221-4C95-9E74-B5EEA6C4249C}" name="No." dataDxfId="18"/>
    <tableColumn id="4" xr3:uid="{D7301EB3-C7D3-43CA-ACF7-A699A06E2FE2}" name="設備備品費" dataDxfId="17"/>
    <tableColumn id="5" xr3:uid="{E63A5E39-3F6D-44F0-9450-C725E856CF26}" name="消耗品費" dataDxfId="16"/>
    <tableColumn id="6" xr3:uid="{54B693DD-541A-46E1-BBBB-98CA598689A0}" name="旅費" dataDxfId="15"/>
    <tableColumn id="7" xr3:uid="{AC39164C-6EFC-400F-8615-1B06FA94154D}" name="謝金" dataDxfId="14"/>
    <tableColumn id="8" xr3:uid="{1A087810-9E01-4B65-835B-687C0A625109}" name="その他" dataDxfId="13"/>
    <tableColumn id="9" xr3:uid="{6167D4CB-A7DD-4E18-9CA1-4D870A2E6AB5}" name="支出金額（税込総額）_x000a_自動計算" dataDxfId="12">
      <calculatedColumnFormula>IF(SUM(E12:I12)=0, " ", SUM(E12:I12))</calculatedColumnFormula>
    </tableColumn>
    <tableColumn id="10" xr3:uid="{87380EFC-FDBD-4A1E-9EEE-90D971F2A406}" name="（消費税額）_x000a_事務記入欄" dataDxfId="11"/>
    <tableColumn id="11" xr3:uid="{53C4D792-02A2-4804-A6CB-EF083633B351}" name="支払先（会社名等）" dataDxfId="10"/>
    <tableColumn id="12" xr3:uid="{97C44034-D371-45D8-B3F7-53821F52D655}" name="内容（品名・用途等）" dataDxfId="9"/>
    <tableColumn id="13" xr3:uid="{6DF164DD-E89E-41E8-8050-F9DBD73DF438}" name="備考（別添可）" dataDxfId="8"/>
    <tableColumn id="14" xr3:uid="{3B5A8697-6DA6-44F9-9AD8-712FA7BFB91E}" name="銀行名" dataDxfId="7"/>
    <tableColumn id="15" xr3:uid="{9DC14787-AEB4-4184-9915-873124951D34}" name="支店名" dataDxfId="6"/>
    <tableColumn id="16" xr3:uid="{026A0A2B-C155-46EE-9F23-A5A2D8DE366E}" name="口座番号" dataDxfId="5"/>
    <tableColumn id="17" xr3:uid="{29745C0A-61D5-40F8-8546-A265E53E9BA7}" name="名義（ｶﾀｶﾅ）" dataDxfId="4"/>
    <tableColumn id="18" xr3:uid="{1523CA56-5182-4D06-9CC1-DA7C7BEFA366}" name="納品日" dataDxfId="3"/>
    <tableColumn id="19" xr3:uid="{A2A7C6E0-C61E-4347-8743-5215F8EBC839}" name="納品書NO" dataDxfId="2"/>
    <tableColumn id="20" xr3:uid="{8FB14A51-51D8-4211-B341-D9E670FAE634}" name="請求書_x000a_NO" dataDxfId="1"/>
    <tableColumn id="21" xr3:uid="{9DC3F658-A90C-4018-9A31-AF221C8F2CBA}" name="整理番号" dataDxfId="0"/>
  </tableColumns>
  <tableStyleInfo name="TableStyleMedium2" showFirstColumn="0" showLastColumn="0" showRowStripes="0"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www.yokohama-cu.ac.jp/res-portal/res_exps/hatsugi/shomohin.html" TargetMode="External"/><Relationship Id="rId7" Type="http://schemas.openxmlformats.org/officeDocument/2006/relationships/table" Target="../tables/table1.xml"/><Relationship Id="rId2" Type="http://schemas.openxmlformats.org/officeDocument/2006/relationships/hyperlink" Target="https://fasys02.office.yokohama-cu.ac.jp/zkweb/login/" TargetMode="External"/><Relationship Id="rId1" Type="http://schemas.openxmlformats.org/officeDocument/2006/relationships/hyperlink" Target="mailto:kaikei@yokohama-cu.ac.jp" TargetMode="External"/><Relationship Id="rId6" Type="http://schemas.openxmlformats.org/officeDocument/2006/relationships/vmlDrawing" Target="../drawings/vmlDrawing1.vml"/><Relationship Id="rId5" Type="http://schemas.openxmlformats.org/officeDocument/2006/relationships/printerSettings" Target="../printerSettings/printerSettings2.bin"/><Relationship Id="rId4" Type="http://schemas.openxmlformats.org/officeDocument/2006/relationships/hyperlink" Target="https://fasys02.office.yokohama-cu.ac.jp/zkweb/login/"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hyperlink" Target="https://fasys.office.yokohama-cu.ac.jp/ncnu/index.jsp" TargetMode="External"/><Relationship Id="rId7" Type="http://schemas.openxmlformats.org/officeDocument/2006/relationships/table" Target="../tables/table2.xml"/><Relationship Id="rId2" Type="http://schemas.openxmlformats.org/officeDocument/2006/relationships/hyperlink" Target="mailto:kaikei@yokohama-cu.ac.jp" TargetMode="External"/><Relationship Id="rId1" Type="http://schemas.openxmlformats.org/officeDocument/2006/relationships/hyperlink" Target="https://www.yokohama-cu.ac.jp/res_pro/internal/kaikeikun.html" TargetMode="External"/><Relationship Id="rId6" Type="http://schemas.openxmlformats.org/officeDocument/2006/relationships/vmlDrawing" Target="../drawings/vmlDrawing3.vml"/><Relationship Id="rId5" Type="http://schemas.openxmlformats.org/officeDocument/2006/relationships/printerSettings" Target="../printerSettings/printerSettings4.bin"/><Relationship Id="rId4" Type="http://schemas.openxmlformats.org/officeDocument/2006/relationships/hyperlink" Target="https://www.yokohama-cu.ac.jp/res_pro/res_exps/hatsugi/hatsugisho.html"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52E5D-AA78-44C8-AFF2-C95D16B65928}">
  <sheetPr>
    <pageSetUpPr fitToPage="1"/>
  </sheetPr>
  <dimension ref="B2:F75"/>
  <sheetViews>
    <sheetView topLeftCell="A7" workbookViewId="0">
      <selection activeCell="B23" sqref="B23"/>
    </sheetView>
  </sheetViews>
  <sheetFormatPr defaultColWidth="8.77734375" defaultRowHeight="15"/>
  <cols>
    <col min="1" max="1" width="8.77734375" style="87"/>
    <col min="2" max="2" width="17.88671875" style="87" bestFit="1" customWidth="1"/>
    <col min="3" max="3" width="43.44140625" style="87" bestFit="1" customWidth="1"/>
    <col min="4" max="4" width="43.44140625" style="87" customWidth="1"/>
    <col min="5" max="5" width="17.88671875" style="87" bestFit="1" customWidth="1"/>
    <col min="6" max="6" width="41.6640625" style="87" bestFit="1" customWidth="1"/>
    <col min="7" max="16384" width="8.77734375" style="87"/>
  </cols>
  <sheetData>
    <row r="2" spans="2:6">
      <c r="B2" s="87" t="s">
        <v>0</v>
      </c>
      <c r="E2" s="87" t="s">
        <v>1</v>
      </c>
    </row>
    <row r="4" spans="2:6">
      <c r="B4" s="88" t="s">
        <v>2</v>
      </c>
      <c r="C4" s="88" t="s">
        <v>3</v>
      </c>
      <c r="D4" s="88"/>
      <c r="E4" s="88" t="s">
        <v>2</v>
      </c>
      <c r="F4" s="88" t="s">
        <v>3</v>
      </c>
    </row>
    <row r="5" spans="2:6">
      <c r="B5" s="87">
        <v>20500101</v>
      </c>
      <c r="C5" s="87" t="s">
        <v>4</v>
      </c>
      <c r="E5" s="87">
        <v>40100300</v>
      </c>
      <c r="F5" s="87" t="s">
        <v>5</v>
      </c>
    </row>
    <row r="6" spans="2:6">
      <c r="B6" s="87">
        <v>20500102</v>
      </c>
      <c r="C6" s="87" t="s">
        <v>6</v>
      </c>
      <c r="E6" s="87">
        <v>40100400</v>
      </c>
      <c r="F6" s="87" t="s">
        <v>7</v>
      </c>
    </row>
    <row r="7" spans="2:6">
      <c r="B7" s="87">
        <v>20500103</v>
      </c>
      <c r="C7" s="87" t="s">
        <v>8</v>
      </c>
      <c r="E7" s="87">
        <v>40100800</v>
      </c>
      <c r="F7" s="87" t="s">
        <v>9</v>
      </c>
    </row>
    <row r="8" spans="2:6">
      <c r="B8" s="87">
        <v>20500104</v>
      </c>
      <c r="C8" s="87" t="s">
        <v>10</v>
      </c>
      <c r="E8" s="87">
        <v>40100900</v>
      </c>
      <c r="F8" s="87" t="s">
        <v>11</v>
      </c>
    </row>
    <row r="9" spans="2:6">
      <c r="B9" s="87">
        <v>20500105</v>
      </c>
      <c r="C9" s="87" t="s">
        <v>12</v>
      </c>
      <c r="E9" s="87">
        <v>40101400</v>
      </c>
      <c r="F9" s="87" t="s">
        <v>13</v>
      </c>
    </row>
    <row r="10" spans="2:6">
      <c r="B10" s="87">
        <v>20500201</v>
      </c>
      <c r="C10" s="87" t="s">
        <v>14</v>
      </c>
      <c r="E10" s="87">
        <v>40101500</v>
      </c>
      <c r="F10" s="87" t="s">
        <v>15</v>
      </c>
    </row>
    <row r="11" spans="2:6">
      <c r="B11" s="87">
        <v>20500301</v>
      </c>
      <c r="C11" s="87" t="s">
        <v>16</v>
      </c>
      <c r="E11" s="87">
        <v>40101600</v>
      </c>
      <c r="F11" s="87" t="s">
        <v>17</v>
      </c>
    </row>
    <row r="12" spans="2:6">
      <c r="B12" s="87">
        <v>20500401</v>
      </c>
      <c r="C12" s="87" t="s">
        <v>18</v>
      </c>
      <c r="E12" s="87">
        <v>40109900</v>
      </c>
      <c r="F12" s="87" t="s">
        <v>19</v>
      </c>
    </row>
    <row r="13" spans="2:6">
      <c r="B13" s="87">
        <v>20600101</v>
      </c>
      <c r="C13" s="87" t="s">
        <v>20</v>
      </c>
      <c r="E13" s="87">
        <v>40200100</v>
      </c>
      <c r="F13" s="87" t="s">
        <v>21</v>
      </c>
    </row>
    <row r="14" spans="2:6">
      <c r="B14" s="87">
        <v>20600201</v>
      </c>
      <c r="C14" s="87" t="s">
        <v>22</v>
      </c>
      <c r="E14" s="87">
        <v>40200200</v>
      </c>
      <c r="F14" s="87" t="s">
        <v>23</v>
      </c>
    </row>
    <row r="15" spans="2:6">
      <c r="B15" s="87">
        <v>20700106</v>
      </c>
      <c r="C15" s="87" t="s">
        <v>24</v>
      </c>
      <c r="E15" s="87">
        <v>40200300</v>
      </c>
      <c r="F15" s="87" t="s">
        <v>25</v>
      </c>
    </row>
    <row r="16" spans="2:6">
      <c r="B16" s="87">
        <v>20700107</v>
      </c>
      <c r="C16" s="87" t="s">
        <v>26</v>
      </c>
      <c r="E16" s="87">
        <v>40200400</v>
      </c>
      <c r="F16" s="87" t="s">
        <v>27</v>
      </c>
    </row>
    <row r="17" spans="2:6">
      <c r="B17" s="87">
        <v>20700108</v>
      </c>
      <c r="C17" s="87" t="s">
        <v>28</v>
      </c>
      <c r="E17" s="87">
        <v>40200600</v>
      </c>
      <c r="F17" s="87" t="s">
        <v>29</v>
      </c>
    </row>
    <row r="18" spans="2:6">
      <c r="B18" s="87">
        <v>20700109</v>
      </c>
      <c r="C18" s="87" t="s">
        <v>30</v>
      </c>
      <c r="E18" s="87">
        <v>40209900</v>
      </c>
      <c r="F18" s="87" t="s">
        <v>31</v>
      </c>
    </row>
    <row r="19" spans="2:6">
      <c r="B19" s="87">
        <v>20700110</v>
      </c>
      <c r="C19" s="87" t="s">
        <v>32</v>
      </c>
      <c r="E19" s="87">
        <v>40300100</v>
      </c>
      <c r="F19" s="87" t="s">
        <v>33</v>
      </c>
    </row>
    <row r="20" spans="2:6">
      <c r="B20" s="87">
        <v>20700111</v>
      </c>
      <c r="C20" s="87" t="s">
        <v>34</v>
      </c>
      <c r="E20" s="87">
        <v>40300200</v>
      </c>
      <c r="F20" s="87" t="s">
        <v>35</v>
      </c>
    </row>
    <row r="21" spans="2:6">
      <c r="B21" s="87">
        <v>20700112</v>
      </c>
      <c r="C21" s="87" t="s">
        <v>36</v>
      </c>
      <c r="E21" s="87">
        <v>40300300</v>
      </c>
      <c r="F21" s="87" t="s">
        <v>37</v>
      </c>
    </row>
    <row r="22" spans="2:6">
      <c r="B22" s="87">
        <v>20700113</v>
      </c>
      <c r="C22" s="87" t="s">
        <v>38</v>
      </c>
      <c r="E22" s="87">
        <v>40300400</v>
      </c>
      <c r="F22" s="87" t="s">
        <v>39</v>
      </c>
    </row>
    <row r="23" spans="2:6">
      <c r="B23" s="87">
        <v>20700202</v>
      </c>
      <c r="C23" s="87" t="s">
        <v>40</v>
      </c>
      <c r="E23" s="87">
        <v>40300500</v>
      </c>
      <c r="F23" s="87" t="s">
        <v>41</v>
      </c>
    </row>
    <row r="24" spans="2:6">
      <c r="B24" s="87">
        <v>20700203</v>
      </c>
      <c r="C24" s="87" t="s">
        <v>42</v>
      </c>
      <c r="E24" s="87">
        <v>40300600</v>
      </c>
      <c r="F24" s="87" t="s">
        <v>43</v>
      </c>
    </row>
    <row r="25" spans="2:6">
      <c r="B25" s="87">
        <v>20700204</v>
      </c>
      <c r="C25" s="87" t="s">
        <v>44</v>
      </c>
      <c r="E25" s="87">
        <v>40300700</v>
      </c>
      <c r="F25" s="87" t="s">
        <v>45</v>
      </c>
    </row>
    <row r="26" spans="2:6">
      <c r="B26" s="87">
        <v>20700205</v>
      </c>
      <c r="C26" s="87" t="s">
        <v>46</v>
      </c>
      <c r="E26" s="87">
        <v>40300800</v>
      </c>
      <c r="F26" s="87" t="s">
        <v>47</v>
      </c>
    </row>
    <row r="27" spans="2:6">
      <c r="B27" s="87">
        <v>20700302</v>
      </c>
      <c r="C27" s="87" t="s">
        <v>48</v>
      </c>
      <c r="E27" s="87">
        <v>40300900</v>
      </c>
      <c r="F27" s="87" t="s">
        <v>49</v>
      </c>
    </row>
    <row r="28" spans="2:6">
      <c r="B28" s="87">
        <v>20700303</v>
      </c>
      <c r="C28" s="87" t="s">
        <v>50</v>
      </c>
      <c r="E28" s="87">
        <v>40301000</v>
      </c>
      <c r="F28" s="87" t="s">
        <v>51</v>
      </c>
    </row>
    <row r="29" spans="2:6">
      <c r="B29" s="87">
        <v>20700401</v>
      </c>
      <c r="C29" s="87" t="s">
        <v>52</v>
      </c>
      <c r="E29" s="87">
        <v>40301100</v>
      </c>
      <c r="F29" s="87" t="s">
        <v>53</v>
      </c>
    </row>
    <row r="30" spans="2:6">
      <c r="B30" s="87">
        <v>20700402</v>
      </c>
      <c r="C30" s="87" t="s">
        <v>54</v>
      </c>
      <c r="E30" s="87">
        <v>40301200</v>
      </c>
      <c r="F30" s="87" t="s">
        <v>55</v>
      </c>
    </row>
    <row r="31" spans="2:6">
      <c r="B31" s="87">
        <v>20700403</v>
      </c>
      <c r="C31" s="87" t="s">
        <v>56</v>
      </c>
      <c r="E31" s="87">
        <v>40301300</v>
      </c>
      <c r="F31" s="87" t="s">
        <v>57</v>
      </c>
    </row>
    <row r="32" spans="2:6">
      <c r="B32" s="87">
        <v>20700607</v>
      </c>
      <c r="C32" s="87" t="s">
        <v>58</v>
      </c>
      <c r="E32" s="87">
        <v>40301400</v>
      </c>
      <c r="F32" s="87" t="s">
        <v>59</v>
      </c>
    </row>
    <row r="33" spans="2:6">
      <c r="B33" s="87">
        <v>20700608</v>
      </c>
      <c r="C33" s="87" t="s">
        <v>60</v>
      </c>
      <c r="E33" s="87">
        <v>40301500</v>
      </c>
      <c r="F33" s="87" t="s">
        <v>61</v>
      </c>
    </row>
    <row r="34" spans="2:6">
      <c r="B34" s="87">
        <v>20700701</v>
      </c>
      <c r="C34" s="87" t="s">
        <v>62</v>
      </c>
      <c r="E34" s="87">
        <v>40301600</v>
      </c>
      <c r="F34" s="87" t="s">
        <v>63</v>
      </c>
    </row>
    <row r="35" spans="2:6">
      <c r="B35" s="87">
        <v>20700801</v>
      </c>
      <c r="C35" s="87" t="s">
        <v>64</v>
      </c>
      <c r="E35" s="87">
        <v>40301700</v>
      </c>
      <c r="F35" s="87" t="s">
        <v>65</v>
      </c>
    </row>
    <row r="36" spans="2:6">
      <c r="B36" s="87">
        <v>20700802</v>
      </c>
      <c r="C36" s="87" t="s">
        <v>66</v>
      </c>
      <c r="E36" s="87">
        <v>40301800</v>
      </c>
      <c r="F36" s="87" t="s">
        <v>67</v>
      </c>
    </row>
    <row r="37" spans="2:6">
      <c r="B37" s="87">
        <v>20700803</v>
      </c>
      <c r="C37" s="87" t="s">
        <v>68</v>
      </c>
      <c r="E37" s="87">
        <v>40301900</v>
      </c>
      <c r="F37" s="87" t="s">
        <v>69</v>
      </c>
    </row>
    <row r="38" spans="2:6">
      <c r="B38" s="87">
        <v>20700804</v>
      </c>
      <c r="C38" s="87" t="s">
        <v>70</v>
      </c>
      <c r="E38" s="87">
        <v>40302000</v>
      </c>
      <c r="F38" s="87" t="s">
        <v>71</v>
      </c>
    </row>
    <row r="39" spans="2:6">
      <c r="B39" s="87">
        <v>20700805</v>
      </c>
      <c r="C39" s="87" t="s">
        <v>72</v>
      </c>
      <c r="E39" s="87">
        <v>40302100</v>
      </c>
      <c r="F39" s="87" t="s">
        <v>73</v>
      </c>
    </row>
    <row r="40" spans="2:6">
      <c r="B40" s="87">
        <v>20700806</v>
      </c>
      <c r="C40" s="87" t="s">
        <v>74</v>
      </c>
      <c r="E40" s="87">
        <v>40302200</v>
      </c>
      <c r="F40" s="87" t="s">
        <v>75</v>
      </c>
    </row>
    <row r="41" spans="2:6">
      <c r="B41" s="87">
        <v>20700807</v>
      </c>
      <c r="C41" s="87" t="s">
        <v>76</v>
      </c>
      <c r="E41" s="87">
        <v>40309900</v>
      </c>
      <c r="F41" s="87" t="s">
        <v>77</v>
      </c>
    </row>
    <row r="42" spans="2:6">
      <c r="B42" s="87">
        <v>20700808</v>
      </c>
      <c r="C42" s="87" t="s">
        <v>78</v>
      </c>
      <c r="E42" s="87">
        <v>40400100</v>
      </c>
      <c r="F42" s="87" t="s">
        <v>79</v>
      </c>
    </row>
    <row r="43" spans="2:6">
      <c r="B43" s="87">
        <v>20700809</v>
      </c>
      <c r="C43" s="87" t="s">
        <v>80</v>
      </c>
      <c r="E43" s="87">
        <v>40400200</v>
      </c>
      <c r="F43" s="87" t="s">
        <v>81</v>
      </c>
    </row>
    <row r="44" spans="2:6">
      <c r="B44" s="87">
        <v>20700810</v>
      </c>
      <c r="C44" s="87" t="s">
        <v>82</v>
      </c>
      <c r="E44" s="87">
        <v>40400400</v>
      </c>
      <c r="F44" s="87" t="s">
        <v>83</v>
      </c>
    </row>
    <row r="45" spans="2:6">
      <c r="B45" s="87">
        <v>20700811</v>
      </c>
      <c r="C45" s="87" t="s">
        <v>84</v>
      </c>
      <c r="E45" s="87">
        <v>40400600</v>
      </c>
      <c r="F45" s="87" t="s">
        <v>85</v>
      </c>
    </row>
    <row r="46" spans="2:6">
      <c r="B46" s="87">
        <v>20700812</v>
      </c>
      <c r="C46" s="87" t="s">
        <v>86</v>
      </c>
      <c r="E46" s="87">
        <v>40400700</v>
      </c>
      <c r="F46" s="87" t="s">
        <v>87</v>
      </c>
    </row>
    <row r="47" spans="2:6">
      <c r="B47" s="87">
        <v>20700813</v>
      </c>
      <c r="C47" s="87" t="s">
        <v>88</v>
      </c>
      <c r="E47" s="87">
        <v>40400800</v>
      </c>
      <c r="F47" s="87" t="s">
        <v>89</v>
      </c>
    </row>
    <row r="48" spans="2:6">
      <c r="B48" s="87">
        <v>20701108</v>
      </c>
      <c r="C48" s="87" t="s">
        <v>90</v>
      </c>
      <c r="E48" s="87">
        <v>40400900</v>
      </c>
      <c r="F48" s="87" t="s">
        <v>91</v>
      </c>
    </row>
    <row r="49" spans="2:6">
      <c r="B49" s="87">
        <v>20701109</v>
      </c>
      <c r="C49" s="87" t="s">
        <v>92</v>
      </c>
      <c r="E49" s="87">
        <v>40401000</v>
      </c>
      <c r="F49" s="87" t="s">
        <v>93</v>
      </c>
    </row>
    <row r="50" spans="2:6">
      <c r="E50" s="87">
        <v>40409900</v>
      </c>
      <c r="F50" s="87" t="s">
        <v>94</v>
      </c>
    </row>
    <row r="51" spans="2:6">
      <c r="E51" s="87">
        <v>40500300</v>
      </c>
      <c r="F51" s="87" t="s">
        <v>95</v>
      </c>
    </row>
    <row r="52" spans="2:6">
      <c r="E52" s="87">
        <v>40500500</v>
      </c>
      <c r="F52" s="87" t="s">
        <v>96</v>
      </c>
    </row>
    <row r="53" spans="2:6">
      <c r="E53" s="87">
        <v>40509900</v>
      </c>
      <c r="F53" s="87" t="s">
        <v>97</v>
      </c>
    </row>
    <row r="54" spans="2:6">
      <c r="E54" s="87">
        <v>40600100</v>
      </c>
      <c r="F54" s="87" t="s">
        <v>98</v>
      </c>
    </row>
    <row r="55" spans="2:6">
      <c r="E55" s="87">
        <v>40600200</v>
      </c>
      <c r="F55" s="87" t="s">
        <v>99</v>
      </c>
    </row>
    <row r="56" spans="2:6">
      <c r="E56" s="87">
        <v>40600300</v>
      </c>
      <c r="F56" s="87" t="s">
        <v>100</v>
      </c>
    </row>
    <row r="57" spans="2:6">
      <c r="E57" s="87">
        <v>40600400</v>
      </c>
      <c r="F57" s="87" t="s">
        <v>101</v>
      </c>
    </row>
    <row r="58" spans="2:6">
      <c r="E58" s="87">
        <v>40600500</v>
      </c>
      <c r="F58" s="87" t="s">
        <v>102</v>
      </c>
    </row>
    <row r="59" spans="2:6">
      <c r="E59" s="87">
        <v>40600600</v>
      </c>
      <c r="F59" s="87" t="s">
        <v>103</v>
      </c>
    </row>
    <row r="60" spans="2:6">
      <c r="E60" s="87">
        <v>40601100</v>
      </c>
      <c r="F60" s="87" t="s">
        <v>104</v>
      </c>
    </row>
    <row r="61" spans="2:6">
      <c r="E61" s="87">
        <v>40601200</v>
      </c>
      <c r="F61" s="87" t="s">
        <v>105</v>
      </c>
    </row>
    <row r="62" spans="2:6">
      <c r="E62" s="87">
        <v>40601300</v>
      </c>
      <c r="F62" s="87" t="s">
        <v>106</v>
      </c>
    </row>
    <row r="63" spans="2:6">
      <c r="E63" s="87">
        <v>40609900</v>
      </c>
      <c r="F63" s="87" t="s">
        <v>107</v>
      </c>
    </row>
    <row r="64" spans="2:6">
      <c r="E64" s="87">
        <v>40700100</v>
      </c>
      <c r="F64" s="87" t="s">
        <v>108</v>
      </c>
    </row>
    <row r="65" spans="5:6">
      <c r="E65" s="87">
        <v>40700200</v>
      </c>
      <c r="F65" s="87" t="s">
        <v>109</v>
      </c>
    </row>
    <row r="66" spans="5:6">
      <c r="E66" s="87">
        <v>40700300</v>
      </c>
      <c r="F66" s="87" t="s">
        <v>110</v>
      </c>
    </row>
    <row r="67" spans="5:6">
      <c r="E67" s="87">
        <v>40700400</v>
      </c>
      <c r="F67" s="87" t="s">
        <v>111</v>
      </c>
    </row>
    <row r="68" spans="5:6">
      <c r="E68" s="87">
        <v>40700500</v>
      </c>
      <c r="F68" s="87" t="s">
        <v>112</v>
      </c>
    </row>
    <row r="69" spans="5:6">
      <c r="E69" s="87">
        <v>40700600</v>
      </c>
      <c r="F69" s="87" t="s">
        <v>113</v>
      </c>
    </row>
    <row r="70" spans="5:6">
      <c r="E70" s="87">
        <v>40700700</v>
      </c>
      <c r="F70" s="87" t="s">
        <v>16</v>
      </c>
    </row>
    <row r="71" spans="5:6">
      <c r="E71" s="87">
        <v>40909900</v>
      </c>
      <c r="F71" s="87" t="s">
        <v>114</v>
      </c>
    </row>
    <row r="72" spans="5:6">
      <c r="E72" s="87">
        <v>41000100</v>
      </c>
      <c r="F72" s="87" t="s">
        <v>115</v>
      </c>
    </row>
    <row r="73" spans="5:6">
      <c r="E73" s="87">
        <v>41000200</v>
      </c>
      <c r="F73" s="87" t="s">
        <v>116</v>
      </c>
    </row>
    <row r="74" spans="5:6">
      <c r="E74" s="87">
        <v>41000300</v>
      </c>
      <c r="F74" s="87" t="s">
        <v>117</v>
      </c>
    </row>
    <row r="75" spans="5:6">
      <c r="E75" s="87">
        <v>41009900</v>
      </c>
      <c r="F75" s="87" t="s">
        <v>118</v>
      </c>
    </row>
  </sheetData>
  <phoneticPr fontId="3"/>
  <pageMargins left="0.7" right="0.7" top="0.75" bottom="0.75" header="0.3" footer="0.3"/>
  <pageSetup paperSize="9" scale="5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18D3A7-C32F-4676-9282-24EC99CAEAE6}">
  <sheetPr>
    <tabColor rgb="FFFF0000"/>
    <pageSetUpPr fitToPage="1"/>
  </sheetPr>
  <dimension ref="A1:Y113"/>
  <sheetViews>
    <sheetView view="pageBreakPreview" zoomScale="85" zoomScaleNormal="80" zoomScaleSheetLayoutView="85" workbookViewId="0">
      <pane xSplit="3" ySplit="11" topLeftCell="D12" activePane="bottomRight" state="frozen"/>
      <selection pane="topRight" activeCell="D1" sqref="D1"/>
      <selection pane="bottomLeft" activeCell="A12" sqref="A12"/>
      <selection pane="bottomRight" activeCell="K14" sqref="K14"/>
    </sheetView>
  </sheetViews>
  <sheetFormatPr defaultColWidth="9" defaultRowHeight="17.399999999999999"/>
  <cols>
    <col min="1" max="1" width="11.33203125" style="15" customWidth="1"/>
    <col min="2" max="2" width="8.6640625" style="15" customWidth="1"/>
    <col min="3" max="3" width="6.6640625" style="16" customWidth="1"/>
    <col min="4" max="4" width="13.109375" style="15" customWidth="1"/>
    <col min="5" max="5" width="20.33203125" style="15" customWidth="1"/>
    <col min="6" max="8" width="13.109375" style="15" customWidth="1"/>
    <col min="9" max="9" width="20.77734375" style="18" customWidth="1"/>
    <col min="10" max="10" width="13.21875" style="18" customWidth="1"/>
    <col min="11" max="11" width="22.109375" style="19" customWidth="1"/>
    <col min="12" max="12" width="40.77734375" style="15" customWidth="1"/>
    <col min="13" max="13" width="30.44140625" style="15" customWidth="1"/>
    <col min="14" max="17" width="16.6640625" style="15" customWidth="1"/>
    <col min="18" max="18" width="12.88671875" style="15" customWidth="1"/>
    <col min="19" max="19" width="11.109375" style="15" customWidth="1"/>
    <col min="20" max="20" width="10.44140625" style="15" customWidth="1"/>
    <col min="21" max="24" width="9" style="39"/>
    <col min="25" max="25" width="9" style="167"/>
    <col min="26" max="16384" width="9" style="15"/>
  </cols>
  <sheetData>
    <row r="1" spans="1:25" s="39" customFormat="1" ht="27.6" customHeight="1">
      <c r="B1" s="40"/>
      <c r="C1" s="41"/>
      <c r="D1" s="40"/>
      <c r="N1" s="53"/>
      <c r="P1" s="42"/>
      <c r="Q1" s="42"/>
      <c r="Y1" s="50"/>
    </row>
    <row r="2" spans="1:25" s="39" customFormat="1" ht="18" customHeight="1">
      <c r="B2" s="40"/>
      <c r="D2" s="43" t="s">
        <v>120</v>
      </c>
      <c r="E2" s="43"/>
      <c r="F2" s="43"/>
      <c r="G2" s="43"/>
      <c r="H2" s="43"/>
      <c r="I2" s="42"/>
      <c r="J2" s="44"/>
      <c r="N2" s="99" t="s">
        <v>121</v>
      </c>
      <c r="O2" s="53"/>
      <c r="P2" s="42"/>
      <c r="Q2" s="42"/>
      <c r="Y2" s="50"/>
    </row>
    <row r="3" spans="1:25" s="39" customFormat="1" ht="23.1" customHeight="1">
      <c r="B3" s="40"/>
      <c r="C3" s="45" t="s">
        <v>122</v>
      </c>
      <c r="D3" s="32"/>
      <c r="E3" s="39" t="s">
        <v>123</v>
      </c>
      <c r="F3" s="43"/>
      <c r="G3" s="43"/>
      <c r="H3" s="43"/>
      <c r="J3" s="44"/>
      <c r="M3" s="50"/>
      <c r="N3" s="163" t="s">
        <v>124</v>
      </c>
      <c r="P3" s="97" t="s">
        <v>125</v>
      </c>
      <c r="S3" s="96" t="s">
        <v>126</v>
      </c>
      <c r="Y3" s="50" t="s">
        <v>273</v>
      </c>
    </row>
    <row r="4" spans="1:25" s="39" customFormat="1" ht="23.1" customHeight="1">
      <c r="B4" s="40"/>
      <c r="C4" s="45"/>
      <c r="F4" s="43"/>
      <c r="G4" s="43"/>
      <c r="H4" s="43"/>
      <c r="J4" s="44"/>
      <c r="K4" s="98" t="s">
        <v>127</v>
      </c>
      <c r="L4" s="162"/>
      <c r="N4" s="164" t="s">
        <v>128</v>
      </c>
      <c r="O4" s="46"/>
      <c r="Q4" s="42"/>
      <c r="Y4" s="50" t="s">
        <v>274</v>
      </c>
    </row>
    <row r="5" spans="1:25" ht="23.1" customHeight="1">
      <c r="A5" s="39"/>
      <c r="B5" s="40"/>
      <c r="C5" s="47"/>
      <c r="D5" s="55" t="s">
        <v>129</v>
      </c>
      <c r="E5" s="30" t="s">
        <v>130</v>
      </c>
      <c r="F5" s="30" t="s">
        <v>131</v>
      </c>
      <c r="G5" s="30" t="s">
        <v>132</v>
      </c>
      <c r="H5" s="165" t="s">
        <v>133</v>
      </c>
      <c r="I5" s="38"/>
      <c r="J5" s="38"/>
      <c r="K5" s="98" t="s">
        <v>134</v>
      </c>
      <c r="L5" s="153">
        <f>SUM(I:I)</f>
        <v>390000</v>
      </c>
      <c r="M5"/>
      <c r="N5" s="163" t="s">
        <v>270</v>
      </c>
      <c r="O5" s="91"/>
      <c r="P5" s="39"/>
      <c r="Q5" s="46"/>
      <c r="R5" s="39"/>
      <c r="S5" s="42"/>
      <c r="T5" s="39"/>
      <c r="Y5" s="167" t="s">
        <v>296</v>
      </c>
    </row>
    <row r="6" spans="1:25" ht="23.1" customHeight="1">
      <c r="A6" s="39"/>
      <c r="B6" s="39"/>
      <c r="C6" s="40"/>
      <c r="D6" s="25" t="s">
        <v>263</v>
      </c>
      <c r="E6" s="25" t="s">
        <v>285</v>
      </c>
      <c r="F6" s="25" t="s">
        <v>264</v>
      </c>
      <c r="G6" s="25" t="s">
        <v>265</v>
      </c>
      <c r="H6" s="31" t="s">
        <v>266</v>
      </c>
      <c r="I6" s="38"/>
      <c r="J6" s="38"/>
      <c r="K6" s="90" t="s">
        <v>136</v>
      </c>
      <c r="L6" s="154">
        <f>L4-L5</f>
        <v>-390000</v>
      </c>
      <c r="M6" s="92"/>
      <c r="N6" s="93"/>
      <c r="O6" s="39"/>
      <c r="P6" s="39"/>
      <c r="Q6" s="86"/>
      <c r="R6" s="39"/>
      <c r="S6" s="42"/>
      <c r="T6" s="39"/>
      <c r="Y6" s="167" t="s">
        <v>297</v>
      </c>
    </row>
    <row r="7" spans="1:25" s="48" customFormat="1" ht="23.1" customHeight="1">
      <c r="C7" s="49"/>
      <c r="K7" s="172" t="s">
        <v>271</v>
      </c>
      <c r="L7" s="172"/>
      <c r="M7" s="101"/>
      <c r="R7" s="51"/>
      <c r="Y7" s="167" t="s">
        <v>275</v>
      </c>
    </row>
    <row r="8" spans="1:25" s="39" customFormat="1" ht="23.1" customHeight="1">
      <c r="C8" s="50"/>
      <c r="K8" s="173"/>
      <c r="L8" s="173"/>
      <c r="R8" s="52"/>
      <c r="Y8" s="168" t="s">
        <v>285</v>
      </c>
    </row>
    <row r="9" spans="1:25" s="16" customFormat="1" ht="23.1" customHeight="1">
      <c r="A9" s="38"/>
      <c r="B9" s="38"/>
      <c r="C9" s="38"/>
      <c r="D9" s="38"/>
      <c r="E9" s="38"/>
      <c r="F9" s="38"/>
      <c r="G9" s="38"/>
      <c r="H9" s="38"/>
      <c r="I9" s="38"/>
      <c r="J9" s="38"/>
      <c r="K9" s="163" t="s">
        <v>272</v>
      </c>
      <c r="L9" s="166"/>
      <c r="M9" s="38"/>
      <c r="N9" s="38"/>
      <c r="O9" s="38"/>
      <c r="P9" s="38"/>
      <c r="Q9" s="38"/>
      <c r="R9" s="38"/>
      <c r="S9" s="38"/>
      <c r="T9" s="38"/>
      <c r="U9" s="40"/>
      <c r="V9" s="40"/>
      <c r="W9" s="40"/>
      <c r="X9" s="40"/>
      <c r="Y9" s="168" t="s">
        <v>288</v>
      </c>
    </row>
    <row r="10" spans="1:25" s="16" customFormat="1" ht="21.6">
      <c r="A10" s="38"/>
      <c r="B10" s="38"/>
      <c r="C10" s="102" t="s">
        <v>138</v>
      </c>
      <c r="D10" s="38"/>
      <c r="E10" s="38"/>
      <c r="F10" s="38"/>
      <c r="G10" s="38"/>
      <c r="H10" s="38"/>
      <c r="I10" s="38"/>
      <c r="J10" s="38"/>
      <c r="K10" s="38"/>
      <c r="L10" s="38"/>
      <c r="M10" s="38"/>
      <c r="N10" s="100" t="s">
        <v>139</v>
      </c>
      <c r="O10" s="54"/>
      <c r="P10" s="54"/>
      <c r="Q10" s="54"/>
      <c r="R10" s="52" t="s">
        <v>140</v>
      </c>
      <c r="S10" s="38"/>
      <c r="T10" s="38"/>
      <c r="U10" s="40"/>
      <c r="V10" s="40"/>
      <c r="W10" s="40"/>
      <c r="X10" s="40"/>
      <c r="Y10" s="168" t="s">
        <v>289</v>
      </c>
    </row>
    <row r="11" spans="1:25" s="16" customFormat="1" ht="55.05" customHeight="1">
      <c r="A11" s="56" t="s">
        <v>141</v>
      </c>
      <c r="B11" s="57" t="s">
        <v>142</v>
      </c>
      <c r="C11" s="58" t="s">
        <v>143</v>
      </c>
      <c r="D11" s="58" t="s">
        <v>144</v>
      </c>
      <c r="E11" s="58" t="s">
        <v>145</v>
      </c>
      <c r="F11" s="58" t="s">
        <v>146</v>
      </c>
      <c r="G11" s="58" t="s">
        <v>147</v>
      </c>
      <c r="H11" s="58" t="s">
        <v>148</v>
      </c>
      <c r="I11" s="59" t="s">
        <v>149</v>
      </c>
      <c r="J11" s="60" t="s">
        <v>150</v>
      </c>
      <c r="K11" s="58" t="s">
        <v>151</v>
      </c>
      <c r="L11" s="58" t="s">
        <v>152</v>
      </c>
      <c r="M11" s="58" t="s">
        <v>153</v>
      </c>
      <c r="N11" s="58" t="s">
        <v>154</v>
      </c>
      <c r="O11" s="58" t="s">
        <v>155</v>
      </c>
      <c r="P11" s="58" t="s">
        <v>156</v>
      </c>
      <c r="Q11" s="58" t="s">
        <v>157</v>
      </c>
      <c r="R11" s="61" t="s">
        <v>158</v>
      </c>
      <c r="S11" s="61" t="s">
        <v>159</v>
      </c>
      <c r="T11" s="85" t="s">
        <v>160</v>
      </c>
      <c r="U11" s="61" t="s">
        <v>161</v>
      </c>
      <c r="V11" s="40"/>
      <c r="W11" s="40"/>
      <c r="X11" s="40"/>
      <c r="Y11" s="50" t="s">
        <v>287</v>
      </c>
    </row>
    <row r="12" spans="1:25" s="24" customFormat="1" ht="38.1" customHeight="1">
      <c r="A12" s="62"/>
      <c r="B12" s="63" t="s">
        <v>220</v>
      </c>
      <c r="C12" s="64">
        <v>1</v>
      </c>
      <c r="D12" s="65">
        <v>240000</v>
      </c>
      <c r="E12" s="66"/>
      <c r="F12" s="66"/>
      <c r="G12" s="67"/>
      <c r="H12" s="67"/>
      <c r="I12" s="68">
        <f>IF(SUM(D12:H12)=0, " ", SUM(D12:H12))</f>
        <v>240000</v>
      </c>
      <c r="J12" s="69"/>
      <c r="K12" s="65" t="s">
        <v>267</v>
      </c>
      <c r="L12" s="66" t="s">
        <v>268</v>
      </c>
      <c r="M12" s="66" t="s">
        <v>269</v>
      </c>
      <c r="N12" s="70"/>
      <c r="O12" s="70"/>
      <c r="P12" s="70"/>
      <c r="Q12" s="71"/>
      <c r="R12" s="70"/>
      <c r="S12" s="70"/>
      <c r="T12" s="72"/>
      <c r="U12" s="157"/>
      <c r="V12" s="94"/>
      <c r="W12" s="94"/>
      <c r="X12" s="94"/>
      <c r="Y12" s="167" t="s">
        <v>276</v>
      </c>
    </row>
    <row r="13" spans="1:25" s="26" customFormat="1" ht="38.1" customHeight="1">
      <c r="A13" s="62"/>
      <c r="B13" s="63" t="s">
        <v>220</v>
      </c>
      <c r="C13" s="64">
        <v>2</v>
      </c>
      <c r="D13" s="73"/>
      <c r="E13" s="73"/>
      <c r="F13" s="73">
        <v>150000</v>
      </c>
      <c r="G13" s="73"/>
      <c r="H13" s="73"/>
      <c r="I13" s="68">
        <f t="shared" ref="I13:I21" si="0">IF(SUM(D13:H13)=0, " ", SUM(D13:H13))</f>
        <v>150000</v>
      </c>
      <c r="J13" s="69"/>
      <c r="K13" s="65" t="s">
        <v>298</v>
      </c>
      <c r="L13" s="66" t="s">
        <v>291</v>
      </c>
      <c r="M13" s="66" t="s">
        <v>293</v>
      </c>
      <c r="N13" s="70"/>
      <c r="O13" s="70"/>
      <c r="P13" s="70"/>
      <c r="Q13" s="71"/>
      <c r="R13" s="70"/>
      <c r="S13" s="70"/>
      <c r="T13" s="72"/>
      <c r="U13" s="70"/>
      <c r="V13" s="95"/>
      <c r="W13" s="95"/>
      <c r="X13" s="95"/>
      <c r="Y13" s="167" t="s">
        <v>277</v>
      </c>
    </row>
    <row r="14" spans="1:25" s="26" customFormat="1" ht="38.1" customHeight="1">
      <c r="A14" s="62"/>
      <c r="B14" s="63"/>
      <c r="C14" s="64">
        <v>3</v>
      </c>
      <c r="D14" s="73"/>
      <c r="E14" s="73"/>
      <c r="F14" s="73"/>
      <c r="G14" s="73"/>
      <c r="H14" s="73"/>
      <c r="I14" s="68" t="str">
        <f t="shared" si="0"/>
        <v xml:space="preserve"> </v>
      </c>
      <c r="J14" s="69"/>
      <c r="K14" s="65"/>
      <c r="L14" s="66"/>
      <c r="M14" s="66"/>
      <c r="N14" s="70"/>
      <c r="O14" s="70"/>
      <c r="P14" s="70"/>
      <c r="Q14" s="71"/>
      <c r="R14" s="70"/>
      <c r="S14" s="70"/>
      <c r="T14" s="72"/>
      <c r="U14" s="70"/>
      <c r="V14" s="95"/>
      <c r="W14" s="95"/>
      <c r="X14" s="95"/>
      <c r="Y14" s="167" t="s">
        <v>278</v>
      </c>
    </row>
    <row r="15" spans="1:25" s="26" customFormat="1" ht="38.1" customHeight="1">
      <c r="A15" s="62"/>
      <c r="B15" s="63"/>
      <c r="C15" s="64">
        <v>4</v>
      </c>
      <c r="D15" s="73"/>
      <c r="E15" s="73"/>
      <c r="F15" s="73"/>
      <c r="G15" s="73"/>
      <c r="H15" s="73"/>
      <c r="I15" s="68" t="str">
        <f t="shared" si="0"/>
        <v xml:space="preserve"> </v>
      </c>
      <c r="J15" s="69"/>
      <c r="K15" s="65"/>
      <c r="L15" s="66"/>
      <c r="M15" s="66"/>
      <c r="N15" s="70"/>
      <c r="O15" s="70"/>
      <c r="P15" s="70"/>
      <c r="Q15" s="71"/>
      <c r="R15" s="70"/>
      <c r="S15" s="70"/>
      <c r="T15" s="72"/>
      <c r="U15" s="70"/>
      <c r="V15" s="95"/>
      <c r="W15" s="95"/>
      <c r="X15" s="95"/>
      <c r="Y15" s="167" t="s">
        <v>279</v>
      </c>
    </row>
    <row r="16" spans="1:25" s="26" customFormat="1" ht="38.1" customHeight="1">
      <c r="A16" s="62"/>
      <c r="B16" s="63"/>
      <c r="C16" s="64">
        <v>5</v>
      </c>
      <c r="D16" s="73"/>
      <c r="E16" s="73"/>
      <c r="F16" s="73"/>
      <c r="G16" s="73"/>
      <c r="H16" s="73"/>
      <c r="I16" s="68" t="str">
        <f t="shared" si="0"/>
        <v xml:space="preserve"> </v>
      </c>
      <c r="J16" s="69"/>
      <c r="K16" s="65"/>
      <c r="L16" s="66"/>
      <c r="M16" s="66"/>
      <c r="N16" s="70"/>
      <c r="O16" s="70"/>
      <c r="P16" s="70"/>
      <c r="Q16" s="71"/>
      <c r="R16" s="70"/>
      <c r="S16" s="70"/>
      <c r="T16" s="72"/>
      <c r="U16" s="70"/>
      <c r="V16" s="95"/>
      <c r="W16" s="95"/>
      <c r="X16" s="95"/>
      <c r="Y16" s="167" t="s">
        <v>280</v>
      </c>
    </row>
    <row r="17" spans="1:25" s="26" customFormat="1" ht="38.1" customHeight="1">
      <c r="A17" s="62"/>
      <c r="B17" s="63"/>
      <c r="C17" s="64">
        <v>6</v>
      </c>
      <c r="D17" s="73"/>
      <c r="E17" s="73"/>
      <c r="F17" s="73"/>
      <c r="G17" s="73"/>
      <c r="H17" s="73"/>
      <c r="I17" s="68" t="str">
        <f t="shared" si="0"/>
        <v xml:space="preserve"> </v>
      </c>
      <c r="J17" s="69"/>
      <c r="K17" s="65"/>
      <c r="L17" s="66"/>
      <c r="M17" s="66"/>
      <c r="N17" s="70"/>
      <c r="O17" s="70"/>
      <c r="P17" s="70"/>
      <c r="Q17" s="71"/>
      <c r="R17" s="70"/>
      <c r="S17" s="70"/>
      <c r="T17" s="72"/>
      <c r="U17" s="70"/>
      <c r="V17" s="95"/>
      <c r="W17" s="95"/>
      <c r="X17" s="95"/>
      <c r="Y17" s="167" t="s">
        <v>281</v>
      </c>
    </row>
    <row r="18" spans="1:25" s="26" customFormat="1" ht="38.1" customHeight="1">
      <c r="A18" s="62"/>
      <c r="B18" s="63"/>
      <c r="C18" s="64">
        <v>7</v>
      </c>
      <c r="D18" s="73"/>
      <c r="E18" s="73"/>
      <c r="F18" s="73"/>
      <c r="G18" s="73"/>
      <c r="H18" s="73"/>
      <c r="I18" s="68" t="str">
        <f t="shared" si="0"/>
        <v xml:space="preserve"> </v>
      </c>
      <c r="J18" s="69"/>
      <c r="K18" s="65"/>
      <c r="L18" s="66"/>
      <c r="M18" s="66"/>
      <c r="N18" s="70"/>
      <c r="O18" s="70"/>
      <c r="P18" s="70"/>
      <c r="Q18" s="71"/>
      <c r="R18" s="70"/>
      <c r="S18" s="70"/>
      <c r="T18" s="72"/>
      <c r="U18" s="70"/>
      <c r="V18" s="95"/>
      <c r="W18" s="95"/>
      <c r="X18" s="95"/>
      <c r="Y18" s="167" t="s">
        <v>282</v>
      </c>
    </row>
    <row r="19" spans="1:25" s="26" customFormat="1" ht="38.1" customHeight="1">
      <c r="A19" s="62"/>
      <c r="B19" s="63"/>
      <c r="C19" s="64">
        <v>8</v>
      </c>
      <c r="D19" s="73"/>
      <c r="E19" s="73"/>
      <c r="F19" s="73"/>
      <c r="G19" s="73"/>
      <c r="H19" s="73"/>
      <c r="I19" s="68" t="str">
        <f t="shared" si="0"/>
        <v xml:space="preserve"> </v>
      </c>
      <c r="J19" s="69"/>
      <c r="K19" s="65"/>
      <c r="L19" s="66"/>
      <c r="M19" s="66"/>
      <c r="N19" s="70"/>
      <c r="O19" s="70"/>
      <c r="P19" s="70"/>
      <c r="Q19" s="71"/>
      <c r="R19" s="70"/>
      <c r="S19" s="70"/>
      <c r="T19" s="72"/>
      <c r="U19" s="70"/>
      <c r="V19" s="95"/>
      <c r="W19" s="95"/>
      <c r="X19" s="95"/>
      <c r="Y19" s="167" t="s">
        <v>284</v>
      </c>
    </row>
    <row r="20" spans="1:25" s="26" customFormat="1" ht="38.1" customHeight="1">
      <c r="A20" s="62"/>
      <c r="B20" s="63"/>
      <c r="C20" s="64">
        <v>9</v>
      </c>
      <c r="D20" s="73"/>
      <c r="E20" s="73"/>
      <c r="F20" s="73"/>
      <c r="G20" s="73"/>
      <c r="H20" s="73"/>
      <c r="I20" s="68" t="str">
        <f t="shared" si="0"/>
        <v xml:space="preserve"> </v>
      </c>
      <c r="J20" s="69"/>
      <c r="K20" s="65"/>
      <c r="L20" s="66"/>
      <c r="M20" s="66"/>
      <c r="N20" s="70"/>
      <c r="O20" s="70"/>
      <c r="P20" s="70"/>
      <c r="Q20" s="71"/>
      <c r="R20" s="70"/>
      <c r="S20" s="70"/>
      <c r="T20" s="72"/>
      <c r="U20" s="70"/>
      <c r="V20" s="95"/>
      <c r="W20" s="95"/>
      <c r="X20" s="95"/>
      <c r="Y20" s="167" t="s">
        <v>283</v>
      </c>
    </row>
    <row r="21" spans="1:25" s="26" customFormat="1" ht="38.1" customHeight="1">
      <c r="A21" s="62"/>
      <c r="B21" s="63"/>
      <c r="C21" s="64">
        <v>10</v>
      </c>
      <c r="D21" s="73"/>
      <c r="E21" s="73"/>
      <c r="F21" s="73"/>
      <c r="G21" s="73"/>
      <c r="H21" s="73"/>
      <c r="I21" s="68" t="str">
        <f t="shared" si="0"/>
        <v xml:space="preserve"> </v>
      </c>
      <c r="J21" s="69"/>
      <c r="K21" s="65"/>
      <c r="L21" s="66"/>
      <c r="M21" s="66"/>
      <c r="N21" s="70"/>
      <c r="O21" s="70"/>
      <c r="P21" s="70"/>
      <c r="Q21" s="71"/>
      <c r="R21" s="70"/>
      <c r="S21" s="70"/>
      <c r="T21" s="72"/>
      <c r="U21" s="70"/>
      <c r="V21" s="95"/>
      <c r="W21" s="95"/>
      <c r="X21" s="95"/>
      <c r="Y21" s="170"/>
    </row>
    <row r="22" spans="1:25" s="24" customFormat="1" ht="38.1" customHeight="1">
      <c r="A22" s="62"/>
      <c r="B22" s="63"/>
      <c r="C22" s="64">
        <v>11</v>
      </c>
      <c r="D22" s="73"/>
      <c r="E22" s="73"/>
      <c r="F22" s="73"/>
      <c r="G22" s="73"/>
      <c r="H22" s="73"/>
      <c r="I22" s="68" t="str">
        <f>IF(SUM(D22:H22)=0, " ", SUM(D22:H22))</f>
        <v xml:space="preserve"> </v>
      </c>
      <c r="J22" s="69"/>
      <c r="K22" s="65"/>
      <c r="L22" s="66"/>
      <c r="M22" s="66"/>
      <c r="N22" s="70"/>
      <c r="O22" s="70"/>
      <c r="P22" s="70"/>
      <c r="Q22" s="71"/>
      <c r="R22" s="70"/>
      <c r="S22" s="70"/>
      <c r="T22" s="72"/>
      <c r="U22" s="70"/>
      <c r="V22" s="94"/>
      <c r="W22" s="94"/>
      <c r="X22" s="94"/>
      <c r="Y22" s="169"/>
    </row>
    <row r="23" spans="1:25" s="26" customFormat="1" ht="38.1" customHeight="1">
      <c r="A23" s="62"/>
      <c r="B23" s="63"/>
      <c r="C23" s="64">
        <v>12</v>
      </c>
      <c r="D23" s="73"/>
      <c r="E23" s="73"/>
      <c r="F23" s="73"/>
      <c r="G23" s="73"/>
      <c r="H23" s="73"/>
      <c r="I23" s="68" t="str">
        <f t="shared" ref="I23:I31" si="1">IF(SUM(D23:H23)=0, " ", SUM(D23:H23))</f>
        <v xml:space="preserve"> </v>
      </c>
      <c r="J23" s="69"/>
      <c r="K23" s="65"/>
      <c r="L23" s="66"/>
      <c r="M23" s="66"/>
      <c r="N23" s="70"/>
      <c r="O23" s="70"/>
      <c r="P23" s="70"/>
      <c r="Q23" s="71"/>
      <c r="R23" s="70"/>
      <c r="S23" s="70"/>
      <c r="T23" s="72"/>
      <c r="U23" s="70"/>
      <c r="V23" s="95"/>
      <c r="W23" s="95"/>
      <c r="X23" s="95"/>
      <c r="Y23" s="170"/>
    </row>
    <row r="24" spans="1:25" s="26" customFormat="1" ht="38.1" customHeight="1">
      <c r="A24" s="62"/>
      <c r="B24" s="63"/>
      <c r="C24" s="64">
        <v>13</v>
      </c>
      <c r="D24" s="73"/>
      <c r="E24" s="73"/>
      <c r="F24" s="73"/>
      <c r="G24" s="73"/>
      <c r="H24" s="73"/>
      <c r="I24" s="68" t="str">
        <f t="shared" si="1"/>
        <v xml:space="preserve"> </v>
      </c>
      <c r="J24" s="69"/>
      <c r="K24" s="65"/>
      <c r="L24" s="66"/>
      <c r="M24" s="66"/>
      <c r="N24" s="70"/>
      <c r="O24" s="70"/>
      <c r="P24" s="70"/>
      <c r="Q24" s="71"/>
      <c r="R24" s="70"/>
      <c r="S24" s="70"/>
      <c r="T24" s="72"/>
      <c r="U24" s="70"/>
      <c r="V24" s="95"/>
      <c r="W24" s="95"/>
      <c r="X24" s="95"/>
      <c r="Y24" s="170"/>
    </row>
    <row r="25" spans="1:25" s="26" customFormat="1" ht="38.1" customHeight="1">
      <c r="A25" s="62"/>
      <c r="B25" s="63"/>
      <c r="C25" s="64">
        <v>14</v>
      </c>
      <c r="D25" s="73"/>
      <c r="E25" s="73"/>
      <c r="F25" s="73"/>
      <c r="G25" s="73"/>
      <c r="H25" s="73"/>
      <c r="I25" s="68" t="str">
        <f t="shared" si="1"/>
        <v xml:space="preserve"> </v>
      </c>
      <c r="J25" s="69"/>
      <c r="K25" s="65"/>
      <c r="L25" s="66"/>
      <c r="M25" s="66"/>
      <c r="N25" s="70"/>
      <c r="O25" s="70"/>
      <c r="P25" s="70"/>
      <c r="Q25" s="71"/>
      <c r="R25" s="70"/>
      <c r="S25" s="70"/>
      <c r="T25" s="72"/>
      <c r="U25" s="70"/>
      <c r="V25" s="95"/>
      <c r="W25" s="95"/>
      <c r="X25" s="95"/>
      <c r="Y25" s="170"/>
    </row>
    <row r="26" spans="1:25" s="26" customFormat="1" ht="38.1" customHeight="1">
      <c r="A26" s="62"/>
      <c r="B26" s="63"/>
      <c r="C26" s="64">
        <v>15</v>
      </c>
      <c r="D26" s="73"/>
      <c r="E26" s="73"/>
      <c r="F26" s="73"/>
      <c r="G26" s="73"/>
      <c r="H26" s="73"/>
      <c r="I26" s="68" t="str">
        <f t="shared" si="1"/>
        <v xml:space="preserve"> </v>
      </c>
      <c r="J26" s="69"/>
      <c r="K26" s="65"/>
      <c r="L26" s="66"/>
      <c r="M26" s="66"/>
      <c r="N26" s="70"/>
      <c r="O26" s="70"/>
      <c r="P26" s="70"/>
      <c r="Q26" s="71"/>
      <c r="R26" s="70"/>
      <c r="S26" s="70"/>
      <c r="T26" s="72"/>
      <c r="U26" s="70"/>
      <c r="V26" s="95"/>
      <c r="W26" s="95"/>
      <c r="X26" s="95"/>
      <c r="Y26" s="170"/>
    </row>
    <row r="27" spans="1:25" s="26" customFormat="1" ht="38.1" customHeight="1">
      <c r="A27" s="62"/>
      <c r="B27" s="63"/>
      <c r="C27" s="64">
        <v>16</v>
      </c>
      <c r="D27" s="73"/>
      <c r="E27" s="73"/>
      <c r="F27" s="73"/>
      <c r="G27" s="73"/>
      <c r="H27" s="73"/>
      <c r="I27" s="68" t="str">
        <f t="shared" si="1"/>
        <v xml:space="preserve"> </v>
      </c>
      <c r="J27" s="69"/>
      <c r="K27" s="65"/>
      <c r="L27" s="66"/>
      <c r="M27" s="66"/>
      <c r="N27" s="70"/>
      <c r="O27" s="70"/>
      <c r="P27" s="70"/>
      <c r="Q27" s="71"/>
      <c r="R27" s="70"/>
      <c r="S27" s="70"/>
      <c r="T27" s="72"/>
      <c r="U27" s="70"/>
      <c r="V27" s="95"/>
      <c r="W27" s="95"/>
      <c r="X27" s="95"/>
      <c r="Y27" s="170"/>
    </row>
    <row r="28" spans="1:25" s="26" customFormat="1" ht="38.1" customHeight="1">
      <c r="A28" s="62"/>
      <c r="B28" s="63"/>
      <c r="C28" s="64">
        <v>17</v>
      </c>
      <c r="D28" s="73"/>
      <c r="E28" s="73"/>
      <c r="F28" s="73"/>
      <c r="G28" s="73"/>
      <c r="H28" s="73"/>
      <c r="I28" s="68" t="str">
        <f t="shared" si="1"/>
        <v xml:space="preserve"> </v>
      </c>
      <c r="J28" s="69"/>
      <c r="K28" s="65"/>
      <c r="L28" s="66"/>
      <c r="M28" s="66"/>
      <c r="N28" s="70"/>
      <c r="O28" s="70"/>
      <c r="P28" s="70"/>
      <c r="Q28" s="71"/>
      <c r="R28" s="70"/>
      <c r="S28" s="70"/>
      <c r="T28" s="72"/>
      <c r="U28" s="70"/>
      <c r="V28" s="95"/>
      <c r="W28" s="95"/>
      <c r="X28" s="95"/>
      <c r="Y28" s="170"/>
    </row>
    <row r="29" spans="1:25" s="26" customFormat="1" ht="38.1" customHeight="1">
      <c r="A29" s="62"/>
      <c r="B29" s="63"/>
      <c r="C29" s="64">
        <v>18</v>
      </c>
      <c r="D29" s="73"/>
      <c r="E29" s="73"/>
      <c r="F29" s="73"/>
      <c r="G29" s="73"/>
      <c r="H29" s="73"/>
      <c r="I29" s="68" t="str">
        <f t="shared" si="1"/>
        <v xml:space="preserve"> </v>
      </c>
      <c r="J29" s="69"/>
      <c r="K29" s="65"/>
      <c r="L29" s="66"/>
      <c r="M29" s="66"/>
      <c r="N29" s="70"/>
      <c r="O29" s="70"/>
      <c r="P29" s="70"/>
      <c r="Q29" s="71"/>
      <c r="R29" s="70"/>
      <c r="S29" s="70"/>
      <c r="T29" s="72"/>
      <c r="U29" s="70"/>
      <c r="V29" s="95"/>
      <c r="W29" s="95"/>
      <c r="X29" s="95"/>
      <c r="Y29" s="170"/>
    </row>
    <row r="30" spans="1:25" s="26" customFormat="1" ht="38.1" customHeight="1">
      <c r="A30" s="62"/>
      <c r="B30" s="63"/>
      <c r="C30" s="64">
        <v>19</v>
      </c>
      <c r="D30" s="73"/>
      <c r="E30" s="73"/>
      <c r="F30" s="73"/>
      <c r="G30" s="73"/>
      <c r="H30" s="73"/>
      <c r="I30" s="68" t="str">
        <f t="shared" si="1"/>
        <v xml:space="preserve"> </v>
      </c>
      <c r="J30" s="69"/>
      <c r="K30" s="65"/>
      <c r="L30" s="66"/>
      <c r="M30" s="66"/>
      <c r="N30" s="70"/>
      <c r="O30" s="70"/>
      <c r="P30" s="70"/>
      <c r="Q30" s="71"/>
      <c r="R30" s="70"/>
      <c r="S30" s="70"/>
      <c r="T30" s="72"/>
      <c r="U30" s="70"/>
      <c r="V30" s="95"/>
      <c r="W30" s="95"/>
      <c r="X30" s="95"/>
      <c r="Y30" s="170"/>
    </row>
    <row r="31" spans="1:25" s="26" customFormat="1" ht="38.1" customHeight="1">
      <c r="A31" s="62"/>
      <c r="B31" s="63"/>
      <c r="C31" s="64">
        <v>20</v>
      </c>
      <c r="D31" s="73"/>
      <c r="E31" s="73"/>
      <c r="F31" s="73"/>
      <c r="G31" s="73"/>
      <c r="H31" s="73"/>
      <c r="I31" s="68" t="str">
        <f t="shared" si="1"/>
        <v xml:space="preserve"> </v>
      </c>
      <c r="J31" s="69"/>
      <c r="K31" s="65"/>
      <c r="L31" s="66"/>
      <c r="M31" s="66"/>
      <c r="N31" s="70"/>
      <c r="O31" s="70"/>
      <c r="P31" s="70"/>
      <c r="Q31" s="71"/>
      <c r="R31" s="70"/>
      <c r="S31" s="70"/>
      <c r="T31" s="72"/>
      <c r="U31" s="70"/>
      <c r="V31" s="95"/>
      <c r="W31" s="95"/>
      <c r="X31" s="95"/>
      <c r="Y31" s="170"/>
    </row>
    <row r="32" spans="1:25" s="24" customFormat="1" ht="38.1" customHeight="1">
      <c r="A32" s="62"/>
      <c r="B32" s="63"/>
      <c r="C32" s="64">
        <v>21</v>
      </c>
      <c r="D32" s="73"/>
      <c r="E32" s="73"/>
      <c r="F32" s="73"/>
      <c r="G32" s="73"/>
      <c r="H32" s="73"/>
      <c r="I32" s="68" t="str">
        <f>IF(SUM(D32:H32)=0, " ", SUM(D32:H32))</f>
        <v xml:space="preserve"> </v>
      </c>
      <c r="J32" s="69"/>
      <c r="K32" s="65"/>
      <c r="L32" s="66"/>
      <c r="M32" s="66"/>
      <c r="N32" s="70"/>
      <c r="O32" s="70"/>
      <c r="P32" s="70"/>
      <c r="Q32" s="71"/>
      <c r="R32" s="70"/>
      <c r="S32" s="70"/>
      <c r="T32" s="72"/>
      <c r="U32" s="70"/>
      <c r="V32" s="94"/>
      <c r="W32" s="94"/>
      <c r="X32" s="94"/>
      <c r="Y32" s="169"/>
    </row>
    <row r="33" spans="1:25" s="26" customFormat="1" ht="38.1" customHeight="1">
      <c r="A33" s="62"/>
      <c r="B33" s="63"/>
      <c r="C33" s="64">
        <v>22</v>
      </c>
      <c r="D33" s="73"/>
      <c r="E33" s="73"/>
      <c r="F33" s="73"/>
      <c r="G33" s="73"/>
      <c r="H33" s="73"/>
      <c r="I33" s="68" t="str">
        <f t="shared" ref="I33:I41" si="2">IF(SUM(D33:H33)=0, " ", SUM(D33:H33))</f>
        <v xml:space="preserve"> </v>
      </c>
      <c r="J33" s="69"/>
      <c r="K33" s="65"/>
      <c r="L33" s="66"/>
      <c r="M33" s="66"/>
      <c r="N33" s="70"/>
      <c r="O33" s="70"/>
      <c r="P33" s="70"/>
      <c r="Q33" s="71"/>
      <c r="R33" s="70"/>
      <c r="S33" s="70"/>
      <c r="T33" s="72"/>
      <c r="U33" s="70"/>
      <c r="V33" s="95"/>
      <c r="W33" s="95"/>
      <c r="X33" s="95"/>
      <c r="Y33" s="170"/>
    </row>
    <row r="34" spans="1:25" s="26" customFormat="1" ht="38.1" customHeight="1">
      <c r="A34" s="62"/>
      <c r="B34" s="63"/>
      <c r="C34" s="64">
        <v>23</v>
      </c>
      <c r="D34" s="73"/>
      <c r="E34" s="73"/>
      <c r="F34" s="73"/>
      <c r="G34" s="73"/>
      <c r="H34" s="73"/>
      <c r="I34" s="68" t="str">
        <f t="shared" si="2"/>
        <v xml:space="preserve"> </v>
      </c>
      <c r="J34" s="69"/>
      <c r="K34" s="65"/>
      <c r="L34" s="66"/>
      <c r="M34" s="66"/>
      <c r="N34" s="70"/>
      <c r="O34" s="70"/>
      <c r="P34" s="70"/>
      <c r="Q34" s="71"/>
      <c r="R34" s="70"/>
      <c r="S34" s="70"/>
      <c r="T34" s="72"/>
      <c r="U34" s="70"/>
      <c r="V34" s="95"/>
      <c r="W34" s="95"/>
      <c r="X34" s="95"/>
      <c r="Y34" s="170"/>
    </row>
    <row r="35" spans="1:25" s="26" customFormat="1" ht="38.1" customHeight="1">
      <c r="A35" s="62"/>
      <c r="B35" s="63"/>
      <c r="C35" s="64">
        <v>24</v>
      </c>
      <c r="D35" s="73"/>
      <c r="E35" s="73"/>
      <c r="F35" s="73"/>
      <c r="G35" s="73"/>
      <c r="H35" s="73"/>
      <c r="I35" s="68" t="str">
        <f t="shared" si="2"/>
        <v xml:space="preserve"> </v>
      </c>
      <c r="J35" s="69"/>
      <c r="K35" s="65"/>
      <c r="L35" s="66"/>
      <c r="M35" s="66"/>
      <c r="N35" s="70"/>
      <c r="O35" s="70"/>
      <c r="P35" s="70"/>
      <c r="Q35" s="71"/>
      <c r="R35" s="70"/>
      <c r="S35" s="70"/>
      <c r="T35" s="72"/>
      <c r="U35" s="70"/>
      <c r="V35" s="95"/>
      <c r="W35" s="95"/>
      <c r="X35" s="95"/>
      <c r="Y35" s="170"/>
    </row>
    <row r="36" spans="1:25" s="26" customFormat="1" ht="38.1" customHeight="1">
      <c r="A36" s="62"/>
      <c r="B36" s="63"/>
      <c r="C36" s="64">
        <v>25</v>
      </c>
      <c r="D36" s="73"/>
      <c r="E36" s="73"/>
      <c r="F36" s="73"/>
      <c r="G36" s="73"/>
      <c r="H36" s="73"/>
      <c r="I36" s="68" t="str">
        <f t="shared" si="2"/>
        <v xml:space="preserve"> </v>
      </c>
      <c r="J36" s="69"/>
      <c r="K36" s="65"/>
      <c r="L36" s="66"/>
      <c r="M36" s="66"/>
      <c r="N36" s="70"/>
      <c r="O36" s="70"/>
      <c r="P36" s="70"/>
      <c r="Q36" s="71"/>
      <c r="R36" s="70"/>
      <c r="S36" s="70"/>
      <c r="T36" s="72"/>
      <c r="U36" s="70"/>
      <c r="V36" s="95"/>
      <c r="W36" s="95"/>
      <c r="X36" s="95"/>
      <c r="Y36" s="170"/>
    </row>
    <row r="37" spans="1:25" s="26" customFormat="1" ht="38.1" customHeight="1">
      <c r="A37" s="62"/>
      <c r="B37" s="63"/>
      <c r="C37" s="64">
        <v>26</v>
      </c>
      <c r="D37" s="73"/>
      <c r="E37" s="73"/>
      <c r="F37" s="73"/>
      <c r="G37" s="73"/>
      <c r="H37" s="73"/>
      <c r="I37" s="68" t="str">
        <f t="shared" si="2"/>
        <v xml:space="preserve"> </v>
      </c>
      <c r="J37" s="69"/>
      <c r="K37" s="65"/>
      <c r="L37" s="66"/>
      <c r="M37" s="66"/>
      <c r="N37" s="70"/>
      <c r="O37" s="70"/>
      <c r="P37" s="70"/>
      <c r="Q37" s="71"/>
      <c r="R37" s="70"/>
      <c r="S37" s="70"/>
      <c r="T37" s="72"/>
      <c r="U37" s="70"/>
      <c r="V37" s="95"/>
      <c r="W37" s="95"/>
      <c r="X37" s="95"/>
      <c r="Y37" s="170"/>
    </row>
    <row r="38" spans="1:25" s="26" customFormat="1" ht="38.1" customHeight="1">
      <c r="A38" s="62"/>
      <c r="B38" s="63"/>
      <c r="C38" s="64">
        <v>27</v>
      </c>
      <c r="D38" s="73"/>
      <c r="E38" s="73"/>
      <c r="F38" s="73"/>
      <c r="G38" s="73"/>
      <c r="H38" s="73"/>
      <c r="I38" s="68" t="str">
        <f t="shared" si="2"/>
        <v xml:space="preserve"> </v>
      </c>
      <c r="J38" s="69"/>
      <c r="K38" s="65"/>
      <c r="L38" s="66"/>
      <c r="M38" s="66"/>
      <c r="N38" s="70"/>
      <c r="O38" s="70"/>
      <c r="P38" s="70"/>
      <c r="Q38" s="71"/>
      <c r="R38" s="70"/>
      <c r="S38" s="70"/>
      <c r="T38" s="72"/>
      <c r="U38" s="70"/>
      <c r="V38" s="95"/>
      <c r="W38" s="95"/>
      <c r="X38" s="95"/>
      <c r="Y38" s="170"/>
    </row>
    <row r="39" spans="1:25" s="26" customFormat="1" ht="38.1" customHeight="1">
      <c r="A39" s="62"/>
      <c r="B39" s="63"/>
      <c r="C39" s="64">
        <v>28</v>
      </c>
      <c r="D39" s="73"/>
      <c r="E39" s="73"/>
      <c r="F39" s="73"/>
      <c r="G39" s="73"/>
      <c r="H39" s="73"/>
      <c r="I39" s="68" t="str">
        <f t="shared" si="2"/>
        <v xml:space="preserve"> </v>
      </c>
      <c r="J39" s="69"/>
      <c r="K39" s="65"/>
      <c r="L39" s="66"/>
      <c r="M39" s="66"/>
      <c r="N39" s="70"/>
      <c r="O39" s="70"/>
      <c r="P39" s="70"/>
      <c r="Q39" s="71"/>
      <c r="R39" s="70"/>
      <c r="S39" s="70"/>
      <c r="T39" s="72"/>
      <c r="U39" s="70"/>
      <c r="V39" s="95"/>
      <c r="W39" s="95"/>
      <c r="X39" s="95"/>
      <c r="Y39" s="170"/>
    </row>
    <row r="40" spans="1:25" s="26" customFormat="1" ht="38.1" customHeight="1">
      <c r="A40" s="62"/>
      <c r="B40" s="63"/>
      <c r="C40" s="64">
        <v>29</v>
      </c>
      <c r="D40" s="73"/>
      <c r="E40" s="73"/>
      <c r="F40" s="73"/>
      <c r="G40" s="73"/>
      <c r="H40" s="73"/>
      <c r="I40" s="68" t="str">
        <f t="shared" si="2"/>
        <v xml:space="preserve"> </v>
      </c>
      <c r="J40" s="69"/>
      <c r="K40" s="65"/>
      <c r="L40" s="66"/>
      <c r="M40" s="66"/>
      <c r="N40" s="70"/>
      <c r="O40" s="70"/>
      <c r="P40" s="70"/>
      <c r="Q40" s="71"/>
      <c r="R40" s="70"/>
      <c r="S40" s="70"/>
      <c r="T40" s="72"/>
      <c r="U40" s="70"/>
      <c r="V40" s="95"/>
      <c r="W40" s="95"/>
      <c r="X40" s="95"/>
      <c r="Y40" s="170"/>
    </row>
    <row r="41" spans="1:25" s="26" customFormat="1" ht="38.1" customHeight="1">
      <c r="A41" s="62"/>
      <c r="B41" s="63"/>
      <c r="C41" s="64">
        <v>30</v>
      </c>
      <c r="D41" s="73"/>
      <c r="E41" s="73"/>
      <c r="F41" s="73"/>
      <c r="G41" s="73"/>
      <c r="H41" s="73"/>
      <c r="I41" s="68" t="str">
        <f t="shared" si="2"/>
        <v xml:space="preserve"> </v>
      </c>
      <c r="J41" s="69"/>
      <c r="K41" s="65"/>
      <c r="L41" s="66"/>
      <c r="M41" s="66"/>
      <c r="N41" s="70"/>
      <c r="O41" s="70"/>
      <c r="P41" s="70"/>
      <c r="Q41" s="71"/>
      <c r="R41" s="70"/>
      <c r="S41" s="70"/>
      <c r="T41" s="72"/>
      <c r="U41" s="70"/>
      <c r="V41" s="95"/>
      <c r="W41" s="95"/>
      <c r="X41" s="95"/>
      <c r="Y41" s="170"/>
    </row>
    <row r="42" spans="1:25" s="24" customFormat="1" ht="38.1" customHeight="1">
      <c r="A42" s="62"/>
      <c r="B42" s="63"/>
      <c r="C42" s="64">
        <v>31</v>
      </c>
      <c r="D42" s="73"/>
      <c r="E42" s="73"/>
      <c r="F42" s="73"/>
      <c r="G42" s="73"/>
      <c r="H42" s="73"/>
      <c r="I42" s="68" t="str">
        <f>IF(SUM(D42:H42)=0, " ", SUM(D42:H42))</f>
        <v xml:space="preserve"> </v>
      </c>
      <c r="J42" s="69"/>
      <c r="K42" s="65"/>
      <c r="L42" s="66"/>
      <c r="M42" s="66"/>
      <c r="N42" s="70"/>
      <c r="O42" s="70"/>
      <c r="P42" s="70"/>
      <c r="Q42" s="71"/>
      <c r="R42" s="70"/>
      <c r="S42" s="70"/>
      <c r="T42" s="72"/>
      <c r="U42" s="70"/>
      <c r="V42" s="94"/>
      <c r="W42" s="94"/>
      <c r="X42" s="94"/>
      <c r="Y42" s="169"/>
    </row>
    <row r="43" spans="1:25" s="26" customFormat="1" ht="38.1" customHeight="1">
      <c r="A43" s="62"/>
      <c r="B43" s="63"/>
      <c r="C43" s="64">
        <v>32</v>
      </c>
      <c r="D43" s="73"/>
      <c r="E43" s="73"/>
      <c r="F43" s="73"/>
      <c r="G43" s="73"/>
      <c r="H43" s="73"/>
      <c r="I43" s="68" t="str">
        <f t="shared" ref="I43:I52" si="3">IF(SUM(D43:H43)=0, " ", SUM(D43:H43))</f>
        <v xml:space="preserve"> </v>
      </c>
      <c r="J43" s="69"/>
      <c r="K43" s="65"/>
      <c r="L43" s="66"/>
      <c r="M43" s="66"/>
      <c r="N43" s="70"/>
      <c r="O43" s="70"/>
      <c r="P43" s="70"/>
      <c r="Q43" s="71"/>
      <c r="R43" s="70"/>
      <c r="S43" s="70"/>
      <c r="T43" s="72"/>
      <c r="U43" s="70"/>
      <c r="V43" s="95"/>
      <c r="W43" s="95"/>
      <c r="X43" s="95"/>
      <c r="Y43" s="170"/>
    </row>
    <row r="44" spans="1:25" s="26" customFormat="1" ht="38.1" customHeight="1">
      <c r="A44" s="62"/>
      <c r="B44" s="63"/>
      <c r="C44" s="64">
        <v>33</v>
      </c>
      <c r="D44" s="73"/>
      <c r="E44" s="73"/>
      <c r="F44" s="73"/>
      <c r="G44" s="73"/>
      <c r="H44" s="73"/>
      <c r="I44" s="68" t="str">
        <f t="shared" si="3"/>
        <v xml:space="preserve"> </v>
      </c>
      <c r="J44" s="69"/>
      <c r="K44" s="65"/>
      <c r="L44" s="66"/>
      <c r="M44" s="66"/>
      <c r="N44" s="70"/>
      <c r="O44" s="70"/>
      <c r="P44" s="70"/>
      <c r="Q44" s="71"/>
      <c r="R44" s="70"/>
      <c r="S44" s="70"/>
      <c r="T44" s="72"/>
      <c r="U44" s="70"/>
      <c r="V44" s="95"/>
      <c r="W44" s="95"/>
      <c r="X44" s="95"/>
      <c r="Y44" s="170"/>
    </row>
    <row r="45" spans="1:25" s="26" customFormat="1" ht="38.1" customHeight="1">
      <c r="A45" s="62"/>
      <c r="B45" s="63"/>
      <c r="C45" s="64">
        <v>34</v>
      </c>
      <c r="D45" s="73"/>
      <c r="E45" s="73"/>
      <c r="F45" s="73"/>
      <c r="G45" s="73"/>
      <c r="H45" s="73"/>
      <c r="I45" s="68" t="str">
        <f t="shared" si="3"/>
        <v xml:space="preserve"> </v>
      </c>
      <c r="J45" s="69"/>
      <c r="K45" s="65"/>
      <c r="L45" s="66"/>
      <c r="M45" s="66"/>
      <c r="N45" s="70"/>
      <c r="O45" s="70"/>
      <c r="P45" s="70"/>
      <c r="Q45" s="71"/>
      <c r="R45" s="70"/>
      <c r="S45" s="70"/>
      <c r="T45" s="72"/>
      <c r="U45" s="70"/>
      <c r="V45" s="95"/>
      <c r="W45" s="95"/>
      <c r="X45" s="95"/>
      <c r="Y45" s="170"/>
    </row>
    <row r="46" spans="1:25" s="26" customFormat="1" ht="38.1" customHeight="1">
      <c r="A46" s="62"/>
      <c r="B46" s="63"/>
      <c r="C46" s="64">
        <v>35</v>
      </c>
      <c r="D46" s="73"/>
      <c r="E46" s="73"/>
      <c r="F46" s="73"/>
      <c r="G46" s="73"/>
      <c r="H46" s="73"/>
      <c r="I46" s="68" t="str">
        <f t="shared" si="3"/>
        <v xml:space="preserve"> </v>
      </c>
      <c r="J46" s="69"/>
      <c r="K46" s="65"/>
      <c r="L46" s="66"/>
      <c r="M46" s="66"/>
      <c r="N46" s="70"/>
      <c r="O46" s="70"/>
      <c r="P46" s="70"/>
      <c r="Q46" s="71"/>
      <c r="R46" s="70"/>
      <c r="S46" s="70"/>
      <c r="T46" s="72"/>
      <c r="U46" s="70"/>
      <c r="V46" s="95"/>
      <c r="W46" s="95"/>
      <c r="X46" s="95"/>
      <c r="Y46" s="170"/>
    </row>
    <row r="47" spans="1:25" s="26" customFormat="1" ht="38.1" customHeight="1">
      <c r="A47" s="62"/>
      <c r="B47" s="63"/>
      <c r="C47" s="64">
        <v>36</v>
      </c>
      <c r="D47" s="73"/>
      <c r="E47" s="73"/>
      <c r="F47" s="73"/>
      <c r="G47" s="73"/>
      <c r="H47" s="73"/>
      <c r="I47" s="68" t="str">
        <f t="shared" si="3"/>
        <v xml:space="preserve"> </v>
      </c>
      <c r="J47" s="69"/>
      <c r="K47" s="65"/>
      <c r="L47" s="66"/>
      <c r="M47" s="66"/>
      <c r="N47" s="70"/>
      <c r="O47" s="70"/>
      <c r="P47" s="70"/>
      <c r="Q47" s="71"/>
      <c r="R47" s="70"/>
      <c r="S47" s="70"/>
      <c r="T47" s="72"/>
      <c r="U47" s="70"/>
      <c r="V47" s="95"/>
      <c r="W47" s="95"/>
      <c r="X47" s="95"/>
      <c r="Y47" s="170"/>
    </row>
    <row r="48" spans="1:25" s="26" customFormat="1" ht="38.1" customHeight="1">
      <c r="A48" s="62"/>
      <c r="B48" s="63"/>
      <c r="C48" s="64">
        <v>37</v>
      </c>
      <c r="D48" s="73"/>
      <c r="E48" s="73"/>
      <c r="F48" s="73"/>
      <c r="G48" s="73"/>
      <c r="H48" s="73"/>
      <c r="I48" s="68" t="str">
        <f t="shared" si="3"/>
        <v xml:space="preserve"> </v>
      </c>
      <c r="J48" s="69"/>
      <c r="K48" s="65"/>
      <c r="L48" s="66"/>
      <c r="M48" s="66"/>
      <c r="N48" s="70"/>
      <c r="O48" s="70"/>
      <c r="P48" s="70"/>
      <c r="Q48" s="71"/>
      <c r="R48" s="70"/>
      <c r="S48" s="70"/>
      <c r="T48" s="72"/>
      <c r="U48" s="70"/>
      <c r="V48" s="95"/>
      <c r="W48" s="95"/>
      <c r="X48" s="95"/>
      <c r="Y48" s="170"/>
    </row>
    <row r="49" spans="1:25" s="26" customFormat="1" ht="38.1" customHeight="1">
      <c r="A49" s="62"/>
      <c r="B49" s="63"/>
      <c r="C49" s="64">
        <v>38</v>
      </c>
      <c r="D49" s="73"/>
      <c r="E49" s="73"/>
      <c r="F49" s="73"/>
      <c r="G49" s="73"/>
      <c r="H49" s="73"/>
      <c r="I49" s="68" t="str">
        <f t="shared" si="3"/>
        <v xml:space="preserve"> </v>
      </c>
      <c r="J49" s="69"/>
      <c r="K49" s="65"/>
      <c r="L49" s="66"/>
      <c r="M49" s="66"/>
      <c r="N49" s="70"/>
      <c r="O49" s="70"/>
      <c r="P49" s="70"/>
      <c r="Q49" s="71"/>
      <c r="R49" s="70"/>
      <c r="S49" s="70"/>
      <c r="T49" s="72"/>
      <c r="U49" s="70"/>
      <c r="V49" s="95"/>
      <c r="W49" s="95"/>
      <c r="X49" s="95"/>
      <c r="Y49" s="170"/>
    </row>
    <row r="50" spans="1:25" s="26" customFormat="1" ht="38.1" customHeight="1">
      <c r="A50" s="62"/>
      <c r="B50" s="63"/>
      <c r="C50" s="64">
        <v>39</v>
      </c>
      <c r="D50" s="73"/>
      <c r="E50" s="73"/>
      <c r="F50" s="73"/>
      <c r="G50" s="73"/>
      <c r="H50" s="73"/>
      <c r="I50" s="68" t="str">
        <f t="shared" si="3"/>
        <v xml:space="preserve"> </v>
      </c>
      <c r="J50" s="69"/>
      <c r="K50" s="65"/>
      <c r="L50" s="66"/>
      <c r="M50" s="66"/>
      <c r="N50" s="70"/>
      <c r="O50" s="70"/>
      <c r="P50" s="70"/>
      <c r="Q50" s="71"/>
      <c r="R50" s="70"/>
      <c r="S50" s="70"/>
      <c r="T50" s="72"/>
      <c r="U50" s="70"/>
      <c r="V50" s="95"/>
      <c r="W50" s="95"/>
      <c r="X50" s="95"/>
      <c r="Y50" s="170"/>
    </row>
    <row r="51" spans="1:25" s="26" customFormat="1" ht="38.1" customHeight="1">
      <c r="A51" s="62"/>
      <c r="B51" s="63"/>
      <c r="C51" s="64">
        <v>40</v>
      </c>
      <c r="D51" s="73"/>
      <c r="E51" s="73"/>
      <c r="F51" s="73"/>
      <c r="G51" s="73"/>
      <c r="H51" s="73"/>
      <c r="I51" s="68" t="str">
        <f t="shared" si="3"/>
        <v xml:space="preserve"> </v>
      </c>
      <c r="J51" s="69"/>
      <c r="K51" s="65"/>
      <c r="L51" s="66"/>
      <c r="M51" s="66"/>
      <c r="N51" s="70"/>
      <c r="O51" s="70"/>
      <c r="P51" s="70"/>
      <c r="Q51" s="71"/>
      <c r="R51" s="70"/>
      <c r="S51" s="70"/>
      <c r="T51" s="72"/>
      <c r="U51" s="70"/>
      <c r="V51" s="95"/>
      <c r="W51" s="95"/>
      <c r="X51" s="95"/>
      <c r="Y51" s="170"/>
    </row>
    <row r="52" spans="1:25" s="26" customFormat="1" ht="38.1" customHeight="1">
      <c r="A52" s="62"/>
      <c r="B52" s="63"/>
      <c r="C52" s="64">
        <v>41</v>
      </c>
      <c r="D52" s="73"/>
      <c r="E52" s="73"/>
      <c r="F52" s="73"/>
      <c r="G52" s="73"/>
      <c r="H52" s="73"/>
      <c r="I52" s="68" t="str">
        <f t="shared" si="3"/>
        <v xml:space="preserve"> </v>
      </c>
      <c r="J52" s="69"/>
      <c r="K52" s="65"/>
      <c r="L52" s="66"/>
      <c r="M52" s="66"/>
      <c r="N52" s="70"/>
      <c r="O52" s="70"/>
      <c r="P52" s="70"/>
      <c r="Q52" s="71"/>
      <c r="R52" s="70"/>
      <c r="S52" s="70"/>
      <c r="T52" s="72"/>
      <c r="U52" s="70"/>
      <c r="V52" s="95"/>
      <c r="W52" s="95"/>
      <c r="X52" s="95"/>
      <c r="Y52" s="170"/>
    </row>
    <row r="53" spans="1:25" s="24" customFormat="1" ht="38.1" customHeight="1">
      <c r="A53" s="62"/>
      <c r="B53" s="63"/>
      <c r="C53" s="64">
        <v>42</v>
      </c>
      <c r="D53" s="73"/>
      <c r="E53" s="73"/>
      <c r="F53" s="73"/>
      <c r="G53" s="73"/>
      <c r="H53" s="73"/>
      <c r="I53" s="68" t="str">
        <f>IF(SUM(D53:H53)=0, " ", SUM(D53:H53))</f>
        <v xml:space="preserve"> </v>
      </c>
      <c r="J53" s="69"/>
      <c r="K53" s="65"/>
      <c r="L53" s="66"/>
      <c r="M53" s="66"/>
      <c r="N53" s="70"/>
      <c r="O53" s="70"/>
      <c r="P53" s="70"/>
      <c r="Q53" s="71"/>
      <c r="R53" s="70"/>
      <c r="S53" s="70"/>
      <c r="T53" s="72"/>
      <c r="U53" s="70"/>
      <c r="V53" s="94"/>
      <c r="W53" s="94"/>
      <c r="X53" s="94"/>
      <c r="Y53" s="169"/>
    </row>
    <row r="54" spans="1:25" s="26" customFormat="1" ht="38.1" customHeight="1">
      <c r="A54" s="62"/>
      <c r="B54" s="63"/>
      <c r="C54" s="64">
        <v>43</v>
      </c>
      <c r="D54" s="73"/>
      <c r="E54" s="73"/>
      <c r="F54" s="73"/>
      <c r="G54" s="73"/>
      <c r="H54" s="73"/>
      <c r="I54" s="68" t="str">
        <f t="shared" ref="I54:I61" si="4">IF(SUM(D54:H54)=0, " ", SUM(D54:H54))</f>
        <v xml:space="preserve"> </v>
      </c>
      <c r="J54" s="69"/>
      <c r="K54" s="65"/>
      <c r="L54" s="66"/>
      <c r="M54" s="66"/>
      <c r="N54" s="70"/>
      <c r="O54" s="70"/>
      <c r="P54" s="70"/>
      <c r="Q54" s="71"/>
      <c r="R54" s="70"/>
      <c r="S54" s="70"/>
      <c r="T54" s="72"/>
      <c r="U54" s="70"/>
      <c r="V54" s="95"/>
      <c r="W54" s="95"/>
      <c r="X54" s="95"/>
      <c r="Y54" s="170"/>
    </row>
    <row r="55" spans="1:25" s="26" customFormat="1" ht="38.1" customHeight="1">
      <c r="A55" s="62"/>
      <c r="B55" s="63"/>
      <c r="C55" s="64">
        <v>44</v>
      </c>
      <c r="D55" s="73"/>
      <c r="E55" s="73"/>
      <c r="F55" s="73"/>
      <c r="G55" s="73"/>
      <c r="H55" s="73"/>
      <c r="I55" s="68" t="str">
        <f t="shared" si="4"/>
        <v xml:space="preserve"> </v>
      </c>
      <c r="J55" s="69"/>
      <c r="K55" s="65"/>
      <c r="L55" s="66"/>
      <c r="M55" s="66"/>
      <c r="N55" s="70"/>
      <c r="O55" s="70"/>
      <c r="P55" s="70"/>
      <c r="Q55" s="71"/>
      <c r="R55" s="70"/>
      <c r="S55" s="70"/>
      <c r="T55" s="72"/>
      <c r="U55" s="70"/>
      <c r="V55" s="95"/>
      <c r="W55" s="95"/>
      <c r="X55" s="95"/>
      <c r="Y55" s="170"/>
    </row>
    <row r="56" spans="1:25" s="26" customFormat="1" ht="38.1" customHeight="1">
      <c r="A56" s="62"/>
      <c r="B56" s="63"/>
      <c r="C56" s="64">
        <v>45</v>
      </c>
      <c r="D56" s="73"/>
      <c r="E56" s="73"/>
      <c r="F56" s="73"/>
      <c r="G56" s="73"/>
      <c r="H56" s="73"/>
      <c r="I56" s="68" t="str">
        <f t="shared" si="4"/>
        <v xml:space="preserve"> </v>
      </c>
      <c r="J56" s="69"/>
      <c r="K56" s="65"/>
      <c r="L56" s="66"/>
      <c r="M56" s="66"/>
      <c r="N56" s="70"/>
      <c r="O56" s="70"/>
      <c r="P56" s="70"/>
      <c r="Q56" s="71"/>
      <c r="R56" s="70"/>
      <c r="S56" s="70"/>
      <c r="T56" s="72"/>
      <c r="U56" s="70"/>
      <c r="V56" s="95"/>
      <c r="W56" s="95"/>
      <c r="X56" s="95"/>
      <c r="Y56" s="170"/>
    </row>
    <row r="57" spans="1:25" s="26" customFormat="1" ht="38.1" customHeight="1">
      <c r="A57" s="62"/>
      <c r="B57" s="63"/>
      <c r="C57" s="64">
        <v>46</v>
      </c>
      <c r="D57" s="73"/>
      <c r="E57" s="73"/>
      <c r="F57" s="73"/>
      <c r="G57" s="73"/>
      <c r="H57" s="73"/>
      <c r="I57" s="68" t="str">
        <f t="shared" si="4"/>
        <v xml:space="preserve"> </v>
      </c>
      <c r="J57" s="69"/>
      <c r="K57" s="65"/>
      <c r="L57" s="66"/>
      <c r="M57" s="66"/>
      <c r="N57" s="70"/>
      <c r="O57" s="70"/>
      <c r="P57" s="70"/>
      <c r="Q57" s="71"/>
      <c r="R57" s="70"/>
      <c r="S57" s="70"/>
      <c r="T57" s="72"/>
      <c r="U57" s="70"/>
      <c r="V57" s="95"/>
      <c r="W57" s="95"/>
      <c r="X57" s="95"/>
      <c r="Y57" s="170"/>
    </row>
    <row r="58" spans="1:25" s="26" customFormat="1" ht="38.1" customHeight="1">
      <c r="A58" s="62"/>
      <c r="B58" s="63"/>
      <c r="C58" s="64">
        <v>47</v>
      </c>
      <c r="D58" s="73"/>
      <c r="E58" s="73"/>
      <c r="F58" s="73"/>
      <c r="G58" s="73"/>
      <c r="H58" s="73"/>
      <c r="I58" s="68" t="str">
        <f t="shared" si="4"/>
        <v xml:space="preserve"> </v>
      </c>
      <c r="J58" s="69"/>
      <c r="K58" s="65"/>
      <c r="L58" s="66"/>
      <c r="M58" s="66"/>
      <c r="N58" s="70"/>
      <c r="O58" s="70"/>
      <c r="P58" s="70"/>
      <c r="Q58" s="71"/>
      <c r="R58" s="70"/>
      <c r="S58" s="70"/>
      <c r="T58" s="72"/>
      <c r="U58" s="70"/>
      <c r="V58" s="95"/>
      <c r="W58" s="95"/>
      <c r="X58" s="95"/>
      <c r="Y58" s="170"/>
    </row>
    <row r="59" spans="1:25" s="26" customFormat="1" ht="38.1" customHeight="1">
      <c r="A59" s="62"/>
      <c r="B59" s="63"/>
      <c r="C59" s="64">
        <v>48</v>
      </c>
      <c r="D59" s="73"/>
      <c r="E59" s="73"/>
      <c r="F59" s="73"/>
      <c r="G59" s="73"/>
      <c r="H59" s="73"/>
      <c r="I59" s="68" t="str">
        <f t="shared" si="4"/>
        <v xml:space="preserve"> </v>
      </c>
      <c r="J59" s="69"/>
      <c r="K59" s="65"/>
      <c r="L59" s="66"/>
      <c r="M59" s="66"/>
      <c r="N59" s="70"/>
      <c r="O59" s="70"/>
      <c r="P59" s="70"/>
      <c r="Q59" s="71"/>
      <c r="R59" s="70"/>
      <c r="S59" s="70"/>
      <c r="T59" s="72"/>
      <c r="U59" s="70"/>
      <c r="V59" s="95"/>
      <c r="W59" s="95"/>
      <c r="X59" s="95"/>
      <c r="Y59" s="170"/>
    </row>
    <row r="60" spans="1:25" s="26" customFormat="1" ht="38.1" customHeight="1">
      <c r="A60" s="62"/>
      <c r="B60" s="63"/>
      <c r="C60" s="64">
        <v>49</v>
      </c>
      <c r="D60" s="73"/>
      <c r="E60" s="73"/>
      <c r="F60" s="73"/>
      <c r="G60" s="73"/>
      <c r="H60" s="73"/>
      <c r="I60" s="68" t="str">
        <f t="shared" si="4"/>
        <v xml:space="preserve"> </v>
      </c>
      <c r="J60" s="69"/>
      <c r="K60" s="65"/>
      <c r="L60" s="66"/>
      <c r="M60" s="66"/>
      <c r="N60" s="70"/>
      <c r="O60" s="70"/>
      <c r="P60" s="70"/>
      <c r="Q60" s="71"/>
      <c r="R60" s="70"/>
      <c r="S60" s="70"/>
      <c r="T60" s="72"/>
      <c r="U60" s="70"/>
      <c r="V60" s="95"/>
      <c r="W60" s="95"/>
      <c r="X60" s="95"/>
      <c r="Y60" s="170"/>
    </row>
    <row r="61" spans="1:25" s="26" customFormat="1" ht="38.1" customHeight="1">
      <c r="A61" s="62"/>
      <c r="B61" s="63"/>
      <c r="C61" s="64">
        <v>50</v>
      </c>
      <c r="D61" s="73"/>
      <c r="E61" s="73"/>
      <c r="F61" s="73"/>
      <c r="G61" s="73"/>
      <c r="H61" s="73"/>
      <c r="I61" s="68" t="str">
        <f t="shared" si="4"/>
        <v xml:space="preserve"> </v>
      </c>
      <c r="J61" s="69"/>
      <c r="K61" s="65"/>
      <c r="L61" s="66"/>
      <c r="M61" s="66"/>
      <c r="N61" s="70"/>
      <c r="O61" s="70"/>
      <c r="P61" s="70"/>
      <c r="Q61" s="71"/>
      <c r="R61" s="70"/>
      <c r="S61" s="70"/>
      <c r="T61" s="72"/>
      <c r="U61" s="70"/>
      <c r="V61" s="95"/>
      <c r="W61" s="95"/>
      <c r="X61" s="95"/>
      <c r="Y61" s="170"/>
    </row>
    <row r="62" spans="1:25" ht="38.1" customHeight="1">
      <c r="A62" s="62"/>
      <c r="B62" s="63"/>
      <c r="C62" s="64">
        <v>51</v>
      </c>
      <c r="D62" s="73"/>
      <c r="E62" s="73"/>
      <c r="F62" s="73"/>
      <c r="G62" s="73"/>
      <c r="H62" s="73"/>
      <c r="I62" s="68" t="str">
        <f t="shared" ref="I62:I93" si="5">IF(SUM(D62:H62)=0, " ", SUM(D62:H62))</f>
        <v xml:space="preserve"> </v>
      </c>
      <c r="J62" s="69"/>
      <c r="K62" s="65"/>
      <c r="L62" s="66"/>
      <c r="M62" s="66"/>
      <c r="N62" s="70"/>
      <c r="O62" s="70"/>
      <c r="P62" s="70"/>
      <c r="Q62" s="71"/>
      <c r="R62" s="70"/>
      <c r="S62" s="70"/>
      <c r="T62" s="72"/>
      <c r="U62" s="70"/>
    </row>
    <row r="63" spans="1:25" ht="38.1" customHeight="1">
      <c r="A63" s="62"/>
      <c r="B63" s="63"/>
      <c r="C63" s="64">
        <v>52</v>
      </c>
      <c r="D63" s="73"/>
      <c r="E63" s="73"/>
      <c r="F63" s="73"/>
      <c r="G63" s="73"/>
      <c r="H63" s="73"/>
      <c r="I63" s="68" t="str">
        <f t="shared" si="5"/>
        <v xml:space="preserve"> </v>
      </c>
      <c r="J63" s="69"/>
      <c r="K63" s="65"/>
      <c r="L63" s="66"/>
      <c r="M63" s="66"/>
      <c r="N63" s="70"/>
      <c r="O63" s="70"/>
      <c r="P63" s="70"/>
      <c r="Q63" s="71"/>
      <c r="R63" s="70"/>
      <c r="S63" s="70"/>
      <c r="T63" s="72"/>
      <c r="U63" s="70"/>
    </row>
    <row r="64" spans="1:25" ht="38.1" customHeight="1">
      <c r="A64" s="62"/>
      <c r="B64" s="63"/>
      <c r="C64" s="64">
        <v>53</v>
      </c>
      <c r="D64" s="73"/>
      <c r="E64" s="73"/>
      <c r="F64" s="73"/>
      <c r="G64" s="73"/>
      <c r="H64" s="73"/>
      <c r="I64" s="68" t="str">
        <f t="shared" si="5"/>
        <v xml:space="preserve"> </v>
      </c>
      <c r="J64" s="69"/>
      <c r="K64" s="65"/>
      <c r="L64" s="66"/>
      <c r="M64" s="66"/>
      <c r="N64" s="70"/>
      <c r="O64" s="70"/>
      <c r="P64" s="70"/>
      <c r="Q64" s="71"/>
      <c r="R64" s="70"/>
      <c r="S64" s="70"/>
      <c r="T64" s="72"/>
      <c r="U64" s="70"/>
    </row>
    <row r="65" spans="1:21" ht="38.1" customHeight="1">
      <c r="A65" s="62"/>
      <c r="B65" s="63"/>
      <c r="C65" s="64">
        <v>54</v>
      </c>
      <c r="D65" s="73"/>
      <c r="E65" s="73"/>
      <c r="F65" s="73"/>
      <c r="G65" s="73"/>
      <c r="H65" s="73"/>
      <c r="I65" s="68" t="str">
        <f t="shared" si="5"/>
        <v xml:space="preserve"> </v>
      </c>
      <c r="J65" s="69"/>
      <c r="K65" s="65"/>
      <c r="L65" s="66"/>
      <c r="M65" s="66"/>
      <c r="N65" s="70"/>
      <c r="O65" s="70"/>
      <c r="P65" s="70"/>
      <c r="Q65" s="71"/>
      <c r="R65" s="70"/>
      <c r="S65" s="70"/>
      <c r="T65" s="72"/>
      <c r="U65" s="70"/>
    </row>
    <row r="66" spans="1:21" ht="38.1" customHeight="1">
      <c r="A66" s="62"/>
      <c r="B66" s="63"/>
      <c r="C66" s="64">
        <v>55</v>
      </c>
      <c r="D66" s="73"/>
      <c r="E66" s="73"/>
      <c r="F66" s="73"/>
      <c r="G66" s="73"/>
      <c r="H66" s="73"/>
      <c r="I66" s="68" t="str">
        <f t="shared" si="5"/>
        <v xml:space="preserve"> </v>
      </c>
      <c r="J66" s="69"/>
      <c r="K66" s="65"/>
      <c r="L66" s="66"/>
      <c r="M66" s="66"/>
      <c r="N66" s="70"/>
      <c r="O66" s="70"/>
      <c r="P66" s="70"/>
      <c r="Q66" s="71"/>
      <c r="R66" s="70"/>
      <c r="S66" s="70"/>
      <c r="T66" s="72"/>
      <c r="U66" s="70"/>
    </row>
    <row r="67" spans="1:21" ht="38.1" customHeight="1">
      <c r="A67" s="62"/>
      <c r="B67" s="63"/>
      <c r="C67" s="64">
        <v>56</v>
      </c>
      <c r="D67" s="73"/>
      <c r="E67" s="73"/>
      <c r="F67" s="73"/>
      <c r="G67" s="73"/>
      <c r="H67" s="73"/>
      <c r="I67" s="68" t="str">
        <f t="shared" si="5"/>
        <v xml:space="preserve"> </v>
      </c>
      <c r="J67" s="69"/>
      <c r="K67" s="65"/>
      <c r="L67" s="66"/>
      <c r="M67" s="66"/>
      <c r="N67" s="70"/>
      <c r="O67" s="70"/>
      <c r="P67" s="70"/>
      <c r="Q67" s="71"/>
      <c r="R67" s="70"/>
      <c r="S67" s="70"/>
      <c r="T67" s="72"/>
      <c r="U67" s="70"/>
    </row>
    <row r="68" spans="1:21" ht="38.1" customHeight="1">
      <c r="A68" s="62"/>
      <c r="B68" s="63"/>
      <c r="C68" s="64">
        <v>57</v>
      </c>
      <c r="D68" s="73"/>
      <c r="E68" s="73"/>
      <c r="F68" s="73"/>
      <c r="G68" s="73"/>
      <c r="H68" s="73"/>
      <c r="I68" s="68" t="str">
        <f t="shared" si="5"/>
        <v xml:space="preserve"> </v>
      </c>
      <c r="J68" s="69"/>
      <c r="K68" s="65"/>
      <c r="L68" s="66"/>
      <c r="M68" s="66"/>
      <c r="N68" s="70"/>
      <c r="O68" s="70"/>
      <c r="P68" s="70"/>
      <c r="Q68" s="71"/>
      <c r="R68" s="70"/>
      <c r="S68" s="70"/>
      <c r="T68" s="72"/>
      <c r="U68" s="70"/>
    </row>
    <row r="69" spans="1:21" ht="38.1" customHeight="1">
      <c r="A69" s="62"/>
      <c r="B69" s="63"/>
      <c r="C69" s="64">
        <v>58</v>
      </c>
      <c r="D69" s="73"/>
      <c r="E69" s="73"/>
      <c r="F69" s="73"/>
      <c r="G69" s="73"/>
      <c r="H69" s="73"/>
      <c r="I69" s="68" t="str">
        <f t="shared" si="5"/>
        <v xml:space="preserve"> </v>
      </c>
      <c r="J69" s="69"/>
      <c r="K69" s="65"/>
      <c r="L69" s="66"/>
      <c r="M69" s="66"/>
      <c r="N69" s="70"/>
      <c r="O69" s="70"/>
      <c r="P69" s="70"/>
      <c r="Q69" s="71"/>
      <c r="R69" s="70"/>
      <c r="S69" s="70"/>
      <c r="T69" s="72"/>
      <c r="U69" s="70"/>
    </row>
    <row r="70" spans="1:21" ht="38.1" customHeight="1">
      <c r="A70" s="62"/>
      <c r="B70" s="63"/>
      <c r="C70" s="64">
        <v>59</v>
      </c>
      <c r="D70" s="73"/>
      <c r="E70" s="73"/>
      <c r="F70" s="73"/>
      <c r="G70" s="73"/>
      <c r="H70" s="73"/>
      <c r="I70" s="68" t="str">
        <f t="shared" si="5"/>
        <v xml:space="preserve"> </v>
      </c>
      <c r="J70" s="69"/>
      <c r="K70" s="65"/>
      <c r="L70" s="66"/>
      <c r="M70" s="66"/>
      <c r="N70" s="70"/>
      <c r="O70" s="70"/>
      <c r="P70" s="70"/>
      <c r="Q70" s="71"/>
      <c r="R70" s="70"/>
      <c r="S70" s="70"/>
      <c r="T70" s="72"/>
      <c r="U70" s="70"/>
    </row>
    <row r="71" spans="1:21" ht="38.1" customHeight="1">
      <c r="A71" s="62"/>
      <c r="B71" s="63"/>
      <c r="C71" s="64">
        <v>60</v>
      </c>
      <c r="D71" s="73"/>
      <c r="E71" s="73"/>
      <c r="F71" s="73"/>
      <c r="G71" s="73"/>
      <c r="H71" s="73"/>
      <c r="I71" s="68" t="str">
        <f t="shared" si="5"/>
        <v xml:space="preserve"> </v>
      </c>
      <c r="J71" s="69"/>
      <c r="K71" s="65"/>
      <c r="L71" s="66"/>
      <c r="M71" s="66"/>
      <c r="N71" s="70"/>
      <c r="O71" s="70"/>
      <c r="P71" s="70"/>
      <c r="Q71" s="71"/>
      <c r="R71" s="70"/>
      <c r="S71" s="70"/>
      <c r="T71" s="72"/>
      <c r="U71" s="70"/>
    </row>
    <row r="72" spans="1:21" ht="38.1" customHeight="1">
      <c r="A72" s="62"/>
      <c r="B72" s="63"/>
      <c r="C72" s="64">
        <v>61</v>
      </c>
      <c r="D72" s="73"/>
      <c r="E72" s="73"/>
      <c r="F72" s="73"/>
      <c r="G72" s="73"/>
      <c r="H72" s="73"/>
      <c r="I72" s="68" t="str">
        <f t="shared" si="5"/>
        <v xml:space="preserve"> </v>
      </c>
      <c r="J72" s="69"/>
      <c r="K72" s="65"/>
      <c r="L72" s="66"/>
      <c r="M72" s="66"/>
      <c r="N72" s="70"/>
      <c r="O72" s="70"/>
      <c r="P72" s="70"/>
      <c r="Q72" s="71"/>
      <c r="R72" s="70"/>
      <c r="S72" s="70"/>
      <c r="T72" s="72"/>
      <c r="U72" s="70"/>
    </row>
    <row r="73" spans="1:21" ht="38.1" customHeight="1">
      <c r="A73" s="62"/>
      <c r="B73" s="63"/>
      <c r="C73" s="64">
        <v>62</v>
      </c>
      <c r="D73" s="73"/>
      <c r="E73" s="73"/>
      <c r="F73" s="73"/>
      <c r="G73" s="73"/>
      <c r="H73" s="73"/>
      <c r="I73" s="68" t="str">
        <f>IF(SUM(D73:H73)=0, " ", SUM(D73:H73))</f>
        <v xml:space="preserve"> </v>
      </c>
      <c r="J73" s="69"/>
      <c r="K73" s="65"/>
      <c r="L73" s="66"/>
      <c r="M73" s="66"/>
      <c r="N73" s="70"/>
      <c r="O73" s="70"/>
      <c r="P73" s="70"/>
      <c r="Q73" s="71"/>
      <c r="R73" s="70"/>
      <c r="S73" s="70"/>
      <c r="T73" s="72"/>
      <c r="U73" s="70"/>
    </row>
    <row r="74" spans="1:21" ht="38.1" customHeight="1">
      <c r="A74" s="62"/>
      <c r="B74" s="63"/>
      <c r="C74" s="64">
        <v>63</v>
      </c>
      <c r="D74" s="73"/>
      <c r="E74" s="73"/>
      <c r="F74" s="73"/>
      <c r="G74" s="73"/>
      <c r="H74" s="73"/>
      <c r="I74" s="68" t="str">
        <f t="shared" si="5"/>
        <v xml:space="preserve"> </v>
      </c>
      <c r="J74" s="69"/>
      <c r="K74" s="65"/>
      <c r="L74" s="66"/>
      <c r="M74" s="66"/>
      <c r="N74" s="70"/>
      <c r="O74" s="70"/>
      <c r="P74" s="70"/>
      <c r="Q74" s="71"/>
      <c r="R74" s="70"/>
      <c r="S74" s="70"/>
      <c r="T74" s="72"/>
      <c r="U74" s="70"/>
    </row>
    <row r="75" spans="1:21" ht="38.1" customHeight="1">
      <c r="A75" s="62"/>
      <c r="B75" s="63"/>
      <c r="C75" s="64">
        <v>64</v>
      </c>
      <c r="D75" s="73"/>
      <c r="E75" s="73"/>
      <c r="F75" s="73"/>
      <c r="G75" s="73"/>
      <c r="H75" s="73"/>
      <c r="I75" s="68" t="str">
        <f t="shared" si="5"/>
        <v xml:space="preserve"> </v>
      </c>
      <c r="J75" s="69"/>
      <c r="K75" s="65"/>
      <c r="L75" s="66"/>
      <c r="M75" s="66"/>
      <c r="N75" s="70"/>
      <c r="O75" s="70"/>
      <c r="P75" s="70"/>
      <c r="Q75" s="71"/>
      <c r="R75" s="70"/>
      <c r="S75" s="70"/>
      <c r="T75" s="72"/>
      <c r="U75" s="70"/>
    </row>
    <row r="76" spans="1:21" ht="38.1" customHeight="1">
      <c r="A76" s="62"/>
      <c r="B76" s="63"/>
      <c r="C76" s="64">
        <v>65</v>
      </c>
      <c r="D76" s="73"/>
      <c r="E76" s="73"/>
      <c r="F76" s="73"/>
      <c r="G76" s="73"/>
      <c r="H76" s="73"/>
      <c r="I76" s="68" t="str">
        <f t="shared" si="5"/>
        <v xml:space="preserve"> </v>
      </c>
      <c r="J76" s="69"/>
      <c r="K76" s="65"/>
      <c r="L76" s="66"/>
      <c r="M76" s="66"/>
      <c r="N76" s="70"/>
      <c r="O76" s="70"/>
      <c r="P76" s="70"/>
      <c r="Q76" s="71"/>
      <c r="R76" s="70"/>
      <c r="S76" s="70"/>
      <c r="T76" s="72"/>
      <c r="U76" s="70"/>
    </row>
    <row r="77" spans="1:21" ht="38.1" customHeight="1">
      <c r="A77" s="62"/>
      <c r="B77" s="63"/>
      <c r="C77" s="64">
        <v>66</v>
      </c>
      <c r="D77" s="73"/>
      <c r="E77" s="73"/>
      <c r="F77" s="73"/>
      <c r="G77" s="73"/>
      <c r="H77" s="73"/>
      <c r="I77" s="68" t="str">
        <f t="shared" si="5"/>
        <v xml:space="preserve"> </v>
      </c>
      <c r="J77" s="69"/>
      <c r="K77" s="65"/>
      <c r="L77" s="66"/>
      <c r="M77" s="66"/>
      <c r="N77" s="70"/>
      <c r="O77" s="70"/>
      <c r="P77" s="70"/>
      <c r="Q77" s="71"/>
      <c r="R77" s="70"/>
      <c r="S77" s="70"/>
      <c r="T77" s="72"/>
      <c r="U77" s="70"/>
    </row>
    <row r="78" spans="1:21" ht="38.1" customHeight="1">
      <c r="A78" s="62"/>
      <c r="B78" s="63"/>
      <c r="C78" s="64">
        <v>67</v>
      </c>
      <c r="D78" s="73"/>
      <c r="E78" s="73"/>
      <c r="F78" s="73"/>
      <c r="G78" s="73"/>
      <c r="H78" s="73"/>
      <c r="I78" s="68" t="str">
        <f t="shared" si="5"/>
        <v xml:space="preserve"> </v>
      </c>
      <c r="J78" s="69"/>
      <c r="K78" s="65"/>
      <c r="L78" s="66"/>
      <c r="M78" s="66"/>
      <c r="N78" s="70"/>
      <c r="O78" s="70"/>
      <c r="P78" s="70"/>
      <c r="Q78" s="71"/>
      <c r="R78" s="70"/>
      <c r="S78" s="70"/>
      <c r="T78" s="72"/>
      <c r="U78" s="70"/>
    </row>
    <row r="79" spans="1:21" ht="38.1" customHeight="1">
      <c r="A79" s="62"/>
      <c r="B79" s="63"/>
      <c r="C79" s="64">
        <v>68</v>
      </c>
      <c r="D79" s="73"/>
      <c r="E79" s="73"/>
      <c r="F79" s="73"/>
      <c r="G79" s="73"/>
      <c r="H79" s="73"/>
      <c r="I79" s="68" t="str">
        <f t="shared" si="5"/>
        <v xml:space="preserve"> </v>
      </c>
      <c r="J79" s="69"/>
      <c r="K79" s="65"/>
      <c r="L79" s="66"/>
      <c r="M79" s="66"/>
      <c r="N79" s="70"/>
      <c r="O79" s="70"/>
      <c r="P79" s="70"/>
      <c r="Q79" s="71"/>
      <c r="R79" s="70"/>
      <c r="S79" s="70"/>
      <c r="T79" s="72"/>
      <c r="U79" s="70"/>
    </row>
    <row r="80" spans="1:21" ht="38.1" customHeight="1">
      <c r="A80" s="62"/>
      <c r="B80" s="63"/>
      <c r="C80" s="64">
        <v>69</v>
      </c>
      <c r="D80" s="73"/>
      <c r="E80" s="73"/>
      <c r="F80" s="73"/>
      <c r="G80" s="73"/>
      <c r="H80" s="73"/>
      <c r="I80" s="68" t="str">
        <f t="shared" si="5"/>
        <v xml:space="preserve"> </v>
      </c>
      <c r="J80" s="69"/>
      <c r="K80" s="65"/>
      <c r="L80" s="66"/>
      <c r="M80" s="66"/>
      <c r="N80" s="70"/>
      <c r="O80" s="70"/>
      <c r="P80" s="70"/>
      <c r="Q80" s="71"/>
      <c r="R80" s="70"/>
      <c r="S80" s="70"/>
      <c r="T80" s="72"/>
      <c r="U80" s="70"/>
    </row>
    <row r="81" spans="1:21" ht="38.1" customHeight="1">
      <c r="A81" s="62"/>
      <c r="B81" s="63"/>
      <c r="C81" s="64">
        <v>70</v>
      </c>
      <c r="D81" s="73"/>
      <c r="E81" s="73"/>
      <c r="F81" s="73"/>
      <c r="G81" s="73"/>
      <c r="H81" s="73"/>
      <c r="I81" s="68" t="str">
        <f t="shared" si="5"/>
        <v xml:space="preserve"> </v>
      </c>
      <c r="J81" s="69"/>
      <c r="K81" s="65"/>
      <c r="L81" s="66"/>
      <c r="M81" s="66"/>
      <c r="N81" s="70"/>
      <c r="O81" s="70"/>
      <c r="P81" s="70"/>
      <c r="Q81" s="71"/>
      <c r="R81" s="70"/>
      <c r="S81" s="70"/>
      <c r="T81" s="72"/>
      <c r="U81" s="70"/>
    </row>
    <row r="82" spans="1:21" ht="38.1" customHeight="1">
      <c r="A82" s="62"/>
      <c r="B82" s="63"/>
      <c r="C82" s="64">
        <v>71</v>
      </c>
      <c r="D82" s="73"/>
      <c r="E82" s="73"/>
      <c r="F82" s="73"/>
      <c r="G82" s="73"/>
      <c r="H82" s="73"/>
      <c r="I82" s="68" t="str">
        <f t="shared" si="5"/>
        <v xml:space="preserve"> </v>
      </c>
      <c r="J82" s="69"/>
      <c r="K82" s="65"/>
      <c r="L82" s="66"/>
      <c r="M82" s="66"/>
      <c r="N82" s="70"/>
      <c r="O82" s="70"/>
      <c r="P82" s="70"/>
      <c r="Q82" s="71"/>
      <c r="R82" s="70"/>
      <c r="S82" s="70"/>
      <c r="T82" s="72"/>
      <c r="U82" s="70"/>
    </row>
    <row r="83" spans="1:21" ht="38.1" customHeight="1">
      <c r="A83" s="62"/>
      <c r="B83" s="63"/>
      <c r="C83" s="64">
        <v>72</v>
      </c>
      <c r="D83" s="73"/>
      <c r="E83" s="73"/>
      <c r="F83" s="73"/>
      <c r="G83" s="73"/>
      <c r="H83" s="73"/>
      <c r="I83" s="68" t="str">
        <f t="shared" si="5"/>
        <v xml:space="preserve"> </v>
      </c>
      <c r="J83" s="69"/>
      <c r="K83" s="65"/>
      <c r="L83" s="66"/>
      <c r="M83" s="66"/>
      <c r="N83" s="70"/>
      <c r="O83" s="70"/>
      <c r="P83" s="70"/>
      <c r="Q83" s="71"/>
      <c r="R83" s="70"/>
      <c r="S83" s="70"/>
      <c r="T83" s="72"/>
      <c r="U83" s="70"/>
    </row>
    <row r="84" spans="1:21" ht="38.1" customHeight="1">
      <c r="A84" s="62"/>
      <c r="B84" s="63"/>
      <c r="C84" s="64">
        <v>73</v>
      </c>
      <c r="D84" s="73"/>
      <c r="E84" s="73"/>
      <c r="F84" s="73"/>
      <c r="G84" s="73"/>
      <c r="H84" s="73"/>
      <c r="I84" s="68" t="str">
        <f t="shared" si="5"/>
        <v xml:space="preserve"> </v>
      </c>
      <c r="J84" s="69"/>
      <c r="K84" s="65"/>
      <c r="L84" s="66"/>
      <c r="M84" s="66"/>
      <c r="N84" s="70"/>
      <c r="O84" s="70"/>
      <c r="P84" s="70"/>
      <c r="Q84" s="71"/>
      <c r="R84" s="70"/>
      <c r="S84" s="70"/>
      <c r="T84" s="72"/>
      <c r="U84" s="70"/>
    </row>
    <row r="85" spans="1:21" ht="38.1" customHeight="1">
      <c r="A85" s="62"/>
      <c r="B85" s="63"/>
      <c r="C85" s="64">
        <v>74</v>
      </c>
      <c r="D85" s="73"/>
      <c r="E85" s="73"/>
      <c r="F85" s="73"/>
      <c r="G85" s="73"/>
      <c r="H85" s="73"/>
      <c r="I85" s="68" t="str">
        <f t="shared" si="5"/>
        <v xml:space="preserve"> </v>
      </c>
      <c r="J85" s="69"/>
      <c r="K85" s="65"/>
      <c r="L85" s="66"/>
      <c r="M85" s="66"/>
      <c r="N85" s="70"/>
      <c r="O85" s="70"/>
      <c r="P85" s="70"/>
      <c r="Q85" s="71"/>
      <c r="R85" s="70"/>
      <c r="S85" s="70"/>
      <c r="T85" s="72"/>
      <c r="U85" s="70"/>
    </row>
    <row r="86" spans="1:21" ht="38.1" customHeight="1">
      <c r="A86" s="62"/>
      <c r="B86" s="63"/>
      <c r="C86" s="64">
        <v>75</v>
      </c>
      <c r="D86" s="73"/>
      <c r="E86" s="73"/>
      <c r="F86" s="73"/>
      <c r="G86" s="73"/>
      <c r="H86" s="73"/>
      <c r="I86" s="68" t="str">
        <f t="shared" si="5"/>
        <v xml:space="preserve"> </v>
      </c>
      <c r="J86" s="69"/>
      <c r="K86" s="65"/>
      <c r="L86" s="66"/>
      <c r="M86" s="66"/>
      <c r="N86" s="70"/>
      <c r="O86" s="70"/>
      <c r="P86" s="70"/>
      <c r="Q86" s="71"/>
      <c r="R86" s="70"/>
      <c r="S86" s="70"/>
      <c r="T86" s="72"/>
      <c r="U86" s="70"/>
    </row>
    <row r="87" spans="1:21" ht="38.1" customHeight="1">
      <c r="A87" s="62"/>
      <c r="B87" s="63"/>
      <c r="C87" s="64">
        <v>76</v>
      </c>
      <c r="D87" s="73"/>
      <c r="E87" s="73"/>
      <c r="F87" s="73"/>
      <c r="G87" s="73"/>
      <c r="H87" s="73"/>
      <c r="I87" s="68" t="str">
        <f t="shared" si="5"/>
        <v xml:space="preserve"> </v>
      </c>
      <c r="J87" s="69"/>
      <c r="K87" s="65"/>
      <c r="L87" s="66"/>
      <c r="M87" s="66"/>
      <c r="N87" s="70"/>
      <c r="O87" s="70"/>
      <c r="P87" s="70"/>
      <c r="Q87" s="71"/>
      <c r="R87" s="70"/>
      <c r="S87" s="70"/>
      <c r="T87" s="72"/>
      <c r="U87" s="70"/>
    </row>
    <row r="88" spans="1:21" ht="38.1" customHeight="1">
      <c r="A88" s="62"/>
      <c r="B88" s="63"/>
      <c r="C88" s="64">
        <v>77</v>
      </c>
      <c r="D88" s="73"/>
      <c r="E88" s="73"/>
      <c r="F88" s="73"/>
      <c r="G88" s="73"/>
      <c r="H88" s="73"/>
      <c r="I88" s="68" t="str">
        <f t="shared" si="5"/>
        <v xml:space="preserve"> </v>
      </c>
      <c r="J88" s="69"/>
      <c r="K88" s="65"/>
      <c r="L88" s="66"/>
      <c r="M88" s="66"/>
      <c r="N88" s="70"/>
      <c r="O88" s="70"/>
      <c r="P88" s="70"/>
      <c r="Q88" s="71"/>
      <c r="R88" s="70"/>
      <c r="S88" s="70"/>
      <c r="T88" s="72"/>
      <c r="U88" s="70"/>
    </row>
    <row r="89" spans="1:21" ht="38.1" customHeight="1">
      <c r="A89" s="62"/>
      <c r="B89" s="63"/>
      <c r="C89" s="64">
        <v>78</v>
      </c>
      <c r="D89" s="73"/>
      <c r="E89" s="73"/>
      <c r="F89" s="73"/>
      <c r="G89" s="73"/>
      <c r="H89" s="73"/>
      <c r="I89" s="68" t="str">
        <f t="shared" si="5"/>
        <v xml:space="preserve"> </v>
      </c>
      <c r="J89" s="69"/>
      <c r="K89" s="65"/>
      <c r="L89" s="66"/>
      <c r="M89" s="66"/>
      <c r="N89" s="70"/>
      <c r="O89" s="70"/>
      <c r="P89" s="70"/>
      <c r="Q89" s="71"/>
      <c r="R89" s="70"/>
      <c r="S89" s="70"/>
      <c r="T89" s="72"/>
      <c r="U89" s="70"/>
    </row>
    <row r="90" spans="1:21" ht="38.1" customHeight="1">
      <c r="A90" s="62"/>
      <c r="B90" s="63"/>
      <c r="C90" s="64">
        <v>79</v>
      </c>
      <c r="D90" s="73"/>
      <c r="E90" s="73"/>
      <c r="F90" s="73"/>
      <c r="G90" s="73"/>
      <c r="H90" s="73"/>
      <c r="I90" s="68" t="str">
        <f t="shared" si="5"/>
        <v xml:space="preserve"> </v>
      </c>
      <c r="J90" s="69"/>
      <c r="K90" s="65"/>
      <c r="L90" s="66"/>
      <c r="M90" s="66"/>
      <c r="N90" s="70"/>
      <c r="O90" s="70"/>
      <c r="P90" s="70"/>
      <c r="Q90" s="71"/>
      <c r="R90" s="70"/>
      <c r="S90" s="70"/>
      <c r="T90" s="72"/>
      <c r="U90" s="70"/>
    </row>
    <row r="91" spans="1:21" ht="38.1" customHeight="1">
      <c r="A91" s="62"/>
      <c r="B91" s="63"/>
      <c r="C91" s="64">
        <v>80</v>
      </c>
      <c r="D91" s="73"/>
      <c r="E91" s="73"/>
      <c r="F91" s="73"/>
      <c r="G91" s="73"/>
      <c r="H91" s="73"/>
      <c r="I91" s="68" t="str">
        <f t="shared" si="5"/>
        <v xml:space="preserve"> </v>
      </c>
      <c r="J91" s="69"/>
      <c r="K91" s="65"/>
      <c r="L91" s="66"/>
      <c r="M91" s="66"/>
      <c r="N91" s="70"/>
      <c r="O91" s="70"/>
      <c r="P91" s="70"/>
      <c r="Q91" s="71"/>
      <c r="R91" s="70"/>
      <c r="S91" s="70"/>
      <c r="T91" s="72"/>
      <c r="U91" s="70"/>
    </row>
    <row r="92" spans="1:21" ht="38.1" customHeight="1">
      <c r="A92" s="62"/>
      <c r="B92" s="63"/>
      <c r="C92" s="64">
        <v>81</v>
      </c>
      <c r="D92" s="73"/>
      <c r="E92" s="73"/>
      <c r="F92" s="73"/>
      <c r="G92" s="73"/>
      <c r="H92" s="73"/>
      <c r="I92" s="68" t="str">
        <f t="shared" si="5"/>
        <v xml:space="preserve"> </v>
      </c>
      <c r="J92" s="69"/>
      <c r="K92" s="65"/>
      <c r="L92" s="66"/>
      <c r="M92" s="66"/>
      <c r="N92" s="70"/>
      <c r="O92" s="70"/>
      <c r="P92" s="70"/>
      <c r="Q92" s="71"/>
      <c r="R92" s="70"/>
      <c r="S92" s="70"/>
      <c r="T92" s="72"/>
      <c r="U92" s="70"/>
    </row>
    <row r="93" spans="1:21" ht="38.1" customHeight="1">
      <c r="A93" s="62"/>
      <c r="B93" s="63"/>
      <c r="C93" s="64">
        <v>82</v>
      </c>
      <c r="D93" s="73"/>
      <c r="E93" s="73"/>
      <c r="F93" s="73"/>
      <c r="G93" s="73"/>
      <c r="H93" s="73"/>
      <c r="I93" s="68" t="str">
        <f t="shared" si="5"/>
        <v xml:space="preserve"> </v>
      </c>
      <c r="J93" s="69"/>
      <c r="K93" s="65"/>
      <c r="L93" s="66"/>
      <c r="M93" s="66"/>
      <c r="N93" s="70"/>
      <c r="O93" s="70"/>
      <c r="P93" s="70"/>
      <c r="Q93" s="71"/>
      <c r="R93" s="70"/>
      <c r="S93" s="70"/>
      <c r="T93" s="72"/>
      <c r="U93" s="70"/>
    </row>
    <row r="94" spans="1:21" ht="38.1" customHeight="1">
      <c r="A94" s="62"/>
      <c r="B94" s="63"/>
      <c r="C94" s="64">
        <v>83</v>
      </c>
      <c r="D94" s="73"/>
      <c r="E94" s="73"/>
      <c r="F94" s="73"/>
      <c r="G94" s="73"/>
      <c r="H94" s="73"/>
      <c r="I94" s="68" t="str">
        <f t="shared" ref="I94:I111" si="6">IF(SUM(D94:H94)=0, " ", SUM(D94:H94))</f>
        <v xml:space="preserve"> </v>
      </c>
      <c r="J94" s="69"/>
      <c r="K94" s="65"/>
      <c r="L94" s="66"/>
      <c r="M94" s="66"/>
      <c r="N94" s="70"/>
      <c r="O94" s="70"/>
      <c r="P94" s="70"/>
      <c r="Q94" s="71"/>
      <c r="R94" s="70"/>
      <c r="S94" s="70"/>
      <c r="T94" s="72"/>
      <c r="U94" s="70"/>
    </row>
    <row r="95" spans="1:21" ht="38.1" customHeight="1">
      <c r="A95" s="62"/>
      <c r="B95" s="63"/>
      <c r="C95" s="64">
        <v>84</v>
      </c>
      <c r="D95" s="73"/>
      <c r="E95" s="73"/>
      <c r="F95" s="73"/>
      <c r="G95" s="73"/>
      <c r="H95" s="73"/>
      <c r="I95" s="68" t="str">
        <f t="shared" si="6"/>
        <v xml:space="preserve"> </v>
      </c>
      <c r="J95" s="69"/>
      <c r="K95" s="65"/>
      <c r="L95" s="66"/>
      <c r="M95" s="66"/>
      <c r="N95" s="70"/>
      <c r="O95" s="70"/>
      <c r="P95" s="70"/>
      <c r="Q95" s="71"/>
      <c r="R95" s="70"/>
      <c r="S95" s="70"/>
      <c r="T95" s="72"/>
      <c r="U95" s="70"/>
    </row>
    <row r="96" spans="1:21" ht="38.1" customHeight="1">
      <c r="A96" s="62"/>
      <c r="B96" s="63"/>
      <c r="C96" s="64">
        <v>85</v>
      </c>
      <c r="D96" s="73"/>
      <c r="E96" s="73"/>
      <c r="F96" s="73"/>
      <c r="G96" s="73"/>
      <c r="H96" s="73"/>
      <c r="I96" s="68" t="str">
        <f t="shared" si="6"/>
        <v xml:space="preserve"> </v>
      </c>
      <c r="J96" s="69"/>
      <c r="K96" s="65"/>
      <c r="L96" s="66"/>
      <c r="M96" s="66"/>
      <c r="N96" s="70"/>
      <c r="O96" s="70"/>
      <c r="P96" s="70"/>
      <c r="Q96" s="71"/>
      <c r="R96" s="70"/>
      <c r="S96" s="70"/>
      <c r="T96" s="72"/>
      <c r="U96" s="70"/>
    </row>
    <row r="97" spans="1:21" ht="38.1" customHeight="1">
      <c r="A97" s="62"/>
      <c r="B97" s="63"/>
      <c r="C97" s="64">
        <v>86</v>
      </c>
      <c r="D97" s="73"/>
      <c r="E97" s="73"/>
      <c r="F97" s="73"/>
      <c r="G97" s="73"/>
      <c r="H97" s="73"/>
      <c r="I97" s="68" t="str">
        <f t="shared" si="6"/>
        <v xml:space="preserve"> </v>
      </c>
      <c r="J97" s="69"/>
      <c r="K97" s="65"/>
      <c r="L97" s="66"/>
      <c r="M97" s="66"/>
      <c r="N97" s="70"/>
      <c r="O97" s="70"/>
      <c r="P97" s="70"/>
      <c r="Q97" s="71"/>
      <c r="R97" s="70"/>
      <c r="S97" s="70"/>
      <c r="T97" s="72"/>
      <c r="U97" s="70"/>
    </row>
    <row r="98" spans="1:21" ht="38.1" customHeight="1">
      <c r="A98" s="62"/>
      <c r="B98" s="63"/>
      <c r="C98" s="64">
        <v>87</v>
      </c>
      <c r="D98" s="73"/>
      <c r="E98" s="73"/>
      <c r="F98" s="73"/>
      <c r="G98" s="73"/>
      <c r="H98" s="73"/>
      <c r="I98" s="68" t="str">
        <f t="shared" si="6"/>
        <v xml:space="preserve"> </v>
      </c>
      <c r="J98" s="69"/>
      <c r="K98" s="65"/>
      <c r="L98" s="66"/>
      <c r="M98" s="66"/>
      <c r="N98" s="70"/>
      <c r="O98" s="70"/>
      <c r="P98" s="70"/>
      <c r="Q98" s="71"/>
      <c r="R98" s="70"/>
      <c r="S98" s="70"/>
      <c r="T98" s="72"/>
      <c r="U98" s="70"/>
    </row>
    <row r="99" spans="1:21" ht="38.1" customHeight="1">
      <c r="A99" s="62"/>
      <c r="B99" s="63"/>
      <c r="C99" s="64">
        <v>88</v>
      </c>
      <c r="D99" s="73"/>
      <c r="E99" s="73"/>
      <c r="F99" s="73"/>
      <c r="G99" s="73"/>
      <c r="H99" s="73"/>
      <c r="I99" s="68" t="str">
        <f t="shared" si="6"/>
        <v xml:space="preserve"> </v>
      </c>
      <c r="J99" s="69"/>
      <c r="K99" s="65"/>
      <c r="L99" s="66"/>
      <c r="M99" s="66"/>
      <c r="N99" s="70"/>
      <c r="O99" s="70"/>
      <c r="P99" s="70"/>
      <c r="Q99" s="71"/>
      <c r="R99" s="70"/>
      <c r="S99" s="70"/>
      <c r="T99" s="72"/>
      <c r="U99" s="70"/>
    </row>
    <row r="100" spans="1:21" ht="38.1" customHeight="1">
      <c r="A100" s="62"/>
      <c r="B100" s="63"/>
      <c r="C100" s="64">
        <v>89</v>
      </c>
      <c r="D100" s="73"/>
      <c r="E100" s="73"/>
      <c r="F100" s="73"/>
      <c r="G100" s="73"/>
      <c r="H100" s="73"/>
      <c r="I100" s="68" t="str">
        <f t="shared" si="6"/>
        <v xml:space="preserve"> </v>
      </c>
      <c r="J100" s="69"/>
      <c r="K100" s="65"/>
      <c r="L100" s="66"/>
      <c r="M100" s="66"/>
      <c r="N100" s="70"/>
      <c r="O100" s="70"/>
      <c r="P100" s="70"/>
      <c r="Q100" s="71"/>
      <c r="R100" s="70"/>
      <c r="S100" s="70"/>
      <c r="T100" s="72"/>
      <c r="U100" s="70"/>
    </row>
    <row r="101" spans="1:21" ht="38.1" customHeight="1">
      <c r="A101" s="62"/>
      <c r="B101" s="63"/>
      <c r="C101" s="64">
        <v>90</v>
      </c>
      <c r="D101" s="73"/>
      <c r="E101" s="73"/>
      <c r="F101" s="73"/>
      <c r="G101" s="73"/>
      <c r="H101" s="73"/>
      <c r="I101" s="68" t="str">
        <f t="shared" si="6"/>
        <v xml:space="preserve"> </v>
      </c>
      <c r="J101" s="69"/>
      <c r="K101" s="65"/>
      <c r="L101" s="66"/>
      <c r="M101" s="66"/>
      <c r="N101" s="70"/>
      <c r="O101" s="70"/>
      <c r="P101" s="70"/>
      <c r="Q101" s="71"/>
      <c r="R101" s="70"/>
      <c r="S101" s="70"/>
      <c r="T101" s="72"/>
      <c r="U101" s="70"/>
    </row>
    <row r="102" spans="1:21" ht="38.1" customHeight="1">
      <c r="A102" s="62"/>
      <c r="B102" s="63"/>
      <c r="C102" s="64">
        <v>91</v>
      </c>
      <c r="D102" s="73"/>
      <c r="E102" s="73"/>
      <c r="F102" s="73"/>
      <c r="G102" s="73"/>
      <c r="H102" s="73"/>
      <c r="I102" s="68" t="str">
        <f t="shared" si="6"/>
        <v xml:space="preserve"> </v>
      </c>
      <c r="J102" s="69"/>
      <c r="K102" s="65"/>
      <c r="L102" s="66"/>
      <c r="M102" s="66"/>
      <c r="N102" s="70"/>
      <c r="O102" s="70"/>
      <c r="P102" s="70"/>
      <c r="Q102" s="71"/>
      <c r="R102" s="70"/>
      <c r="S102" s="70"/>
      <c r="T102" s="72"/>
      <c r="U102" s="70"/>
    </row>
    <row r="103" spans="1:21" ht="38.1" customHeight="1">
      <c r="A103" s="62"/>
      <c r="B103" s="63"/>
      <c r="C103" s="64">
        <v>92</v>
      </c>
      <c r="D103" s="73"/>
      <c r="E103" s="73"/>
      <c r="F103" s="73"/>
      <c r="G103" s="73"/>
      <c r="H103" s="73"/>
      <c r="I103" s="68" t="str">
        <f t="shared" si="6"/>
        <v xml:space="preserve"> </v>
      </c>
      <c r="J103" s="69"/>
      <c r="K103" s="65"/>
      <c r="L103" s="66"/>
      <c r="M103" s="66"/>
      <c r="N103" s="70"/>
      <c r="O103" s="70"/>
      <c r="P103" s="70"/>
      <c r="Q103" s="71"/>
      <c r="R103" s="70"/>
      <c r="S103" s="70"/>
      <c r="T103" s="72"/>
      <c r="U103" s="70"/>
    </row>
    <row r="104" spans="1:21" ht="38.1" customHeight="1">
      <c r="A104" s="62"/>
      <c r="B104" s="63"/>
      <c r="C104" s="64">
        <v>93</v>
      </c>
      <c r="D104" s="73"/>
      <c r="E104" s="73"/>
      <c r="F104" s="73"/>
      <c r="G104" s="73"/>
      <c r="H104" s="73"/>
      <c r="I104" s="68" t="str">
        <f t="shared" si="6"/>
        <v xml:space="preserve"> </v>
      </c>
      <c r="J104" s="69"/>
      <c r="K104" s="65"/>
      <c r="L104" s="66"/>
      <c r="M104" s="66"/>
      <c r="N104" s="70"/>
      <c r="O104" s="70"/>
      <c r="P104" s="70"/>
      <c r="Q104" s="71"/>
      <c r="R104" s="70"/>
      <c r="S104" s="70"/>
      <c r="T104" s="72"/>
      <c r="U104" s="70"/>
    </row>
    <row r="105" spans="1:21" ht="38.1" customHeight="1">
      <c r="A105" s="62"/>
      <c r="B105" s="63"/>
      <c r="C105" s="64">
        <v>94</v>
      </c>
      <c r="D105" s="73"/>
      <c r="E105" s="73"/>
      <c r="F105" s="73"/>
      <c r="G105" s="73"/>
      <c r="H105" s="73"/>
      <c r="I105" s="68" t="str">
        <f t="shared" si="6"/>
        <v xml:space="preserve"> </v>
      </c>
      <c r="J105" s="69"/>
      <c r="K105" s="65"/>
      <c r="L105" s="66"/>
      <c r="M105" s="66"/>
      <c r="N105" s="70"/>
      <c r="O105" s="70"/>
      <c r="P105" s="70"/>
      <c r="Q105" s="71"/>
      <c r="R105" s="70"/>
      <c r="S105" s="70"/>
      <c r="T105" s="72"/>
      <c r="U105" s="70"/>
    </row>
    <row r="106" spans="1:21" ht="38.1" customHeight="1">
      <c r="A106" s="62"/>
      <c r="B106" s="63"/>
      <c r="C106" s="64">
        <v>95</v>
      </c>
      <c r="D106" s="73"/>
      <c r="E106" s="73"/>
      <c r="F106" s="73"/>
      <c r="G106" s="73"/>
      <c r="H106" s="73"/>
      <c r="I106" s="68" t="str">
        <f t="shared" si="6"/>
        <v xml:space="preserve"> </v>
      </c>
      <c r="J106" s="69"/>
      <c r="K106" s="65"/>
      <c r="L106" s="66"/>
      <c r="M106" s="66"/>
      <c r="N106" s="70"/>
      <c r="O106" s="70"/>
      <c r="P106" s="70"/>
      <c r="Q106" s="71"/>
      <c r="R106" s="70"/>
      <c r="S106" s="70"/>
      <c r="T106" s="72"/>
      <c r="U106" s="70"/>
    </row>
    <row r="107" spans="1:21" ht="38.1" customHeight="1">
      <c r="A107" s="62"/>
      <c r="B107" s="63"/>
      <c r="C107" s="64">
        <v>96</v>
      </c>
      <c r="D107" s="73"/>
      <c r="E107" s="73"/>
      <c r="F107" s="73"/>
      <c r="G107" s="73"/>
      <c r="H107" s="73"/>
      <c r="I107" s="68" t="str">
        <f t="shared" si="6"/>
        <v xml:space="preserve"> </v>
      </c>
      <c r="J107" s="69"/>
      <c r="K107" s="65"/>
      <c r="L107" s="66"/>
      <c r="M107" s="66"/>
      <c r="N107" s="70"/>
      <c r="O107" s="70"/>
      <c r="P107" s="70"/>
      <c r="Q107" s="71"/>
      <c r="R107" s="70"/>
      <c r="S107" s="70"/>
      <c r="T107" s="72"/>
      <c r="U107" s="70"/>
    </row>
    <row r="108" spans="1:21" ht="38.1" customHeight="1">
      <c r="A108" s="62"/>
      <c r="B108" s="63"/>
      <c r="C108" s="64">
        <v>97</v>
      </c>
      <c r="D108" s="73"/>
      <c r="E108" s="73"/>
      <c r="F108" s="73"/>
      <c r="G108" s="73"/>
      <c r="H108" s="73"/>
      <c r="I108" s="68" t="str">
        <f t="shared" si="6"/>
        <v xml:space="preserve"> </v>
      </c>
      <c r="J108" s="69"/>
      <c r="K108" s="65"/>
      <c r="L108" s="66"/>
      <c r="M108" s="66"/>
      <c r="N108" s="70"/>
      <c r="O108" s="70"/>
      <c r="P108" s="70"/>
      <c r="Q108" s="71"/>
      <c r="R108" s="70"/>
      <c r="S108" s="70"/>
      <c r="T108" s="72"/>
      <c r="U108" s="70"/>
    </row>
    <row r="109" spans="1:21" ht="38.1" customHeight="1">
      <c r="A109" s="62"/>
      <c r="B109" s="63"/>
      <c r="C109" s="64">
        <v>98</v>
      </c>
      <c r="D109" s="73"/>
      <c r="E109" s="73"/>
      <c r="F109" s="73"/>
      <c r="G109" s="73"/>
      <c r="H109" s="73"/>
      <c r="I109" s="68" t="str">
        <f t="shared" si="6"/>
        <v xml:space="preserve"> </v>
      </c>
      <c r="J109" s="69"/>
      <c r="K109" s="65"/>
      <c r="L109" s="66"/>
      <c r="M109" s="66"/>
      <c r="N109" s="70"/>
      <c r="O109" s="70"/>
      <c r="P109" s="70"/>
      <c r="Q109" s="71"/>
      <c r="R109" s="70"/>
      <c r="S109" s="70"/>
      <c r="T109" s="72"/>
      <c r="U109" s="70"/>
    </row>
    <row r="110" spans="1:21" ht="38.1" customHeight="1">
      <c r="A110" s="62"/>
      <c r="B110" s="63"/>
      <c r="C110" s="64">
        <v>99</v>
      </c>
      <c r="D110" s="73"/>
      <c r="E110" s="73"/>
      <c r="F110" s="73"/>
      <c r="G110" s="73"/>
      <c r="H110" s="73"/>
      <c r="I110" s="68" t="str">
        <f t="shared" si="6"/>
        <v xml:space="preserve"> </v>
      </c>
      <c r="J110" s="69"/>
      <c r="K110" s="65"/>
      <c r="L110" s="66"/>
      <c r="M110" s="66"/>
      <c r="N110" s="70"/>
      <c r="O110" s="70"/>
      <c r="P110" s="70"/>
      <c r="Q110" s="71"/>
      <c r="R110" s="70"/>
      <c r="S110" s="70"/>
      <c r="T110" s="72"/>
      <c r="U110" s="70"/>
    </row>
    <row r="111" spans="1:21" ht="38.1" customHeight="1">
      <c r="A111" s="74"/>
      <c r="B111" s="75"/>
      <c r="C111" s="76">
        <v>100</v>
      </c>
      <c r="D111" s="77"/>
      <c r="E111" s="77"/>
      <c r="F111" s="77"/>
      <c r="G111" s="77"/>
      <c r="H111" s="77"/>
      <c r="I111" s="78" t="str">
        <f t="shared" si="6"/>
        <v xml:space="preserve"> </v>
      </c>
      <c r="J111" s="79"/>
      <c r="K111" s="80"/>
      <c r="L111" s="81"/>
      <c r="M111" s="81"/>
      <c r="N111" s="82"/>
      <c r="O111" s="82"/>
      <c r="P111" s="82"/>
      <c r="Q111" s="83"/>
      <c r="R111" s="82"/>
      <c r="S111" s="82"/>
      <c r="T111" s="84"/>
      <c r="U111" s="82"/>
    </row>
    <row r="112" spans="1:21" ht="37.5" customHeight="1"/>
    <row r="113" ht="37.5" customHeight="1"/>
  </sheetData>
  <mergeCells count="1">
    <mergeCell ref="K7:L8"/>
  </mergeCells>
  <phoneticPr fontId="3"/>
  <dataValidations count="3">
    <dataValidation type="list" imeMode="hiragana" allowBlank="1" showInputMessage="1" showErrorMessage="1" sqref="B12 B22 B32 B42 B53" xr:uid="{C7B788BC-F305-4E45-A2D1-5B0078634565}">
      <formula1>"事前, 事後"</formula1>
    </dataValidation>
    <dataValidation type="list" imeMode="hiragana" allowBlank="1" showInputMessage="1" showErrorMessage="1" prompt="事前発議した場合、_x000a_同じ行を上書きして_x000a_事後発議してください" sqref="B13:B21 B23:B31 B33:B41 B43:B52 B54:B111" xr:uid="{A5A6D91C-8E39-40C0-9B69-E804B4A65111}">
      <formula1>"事前, 事後"</formula1>
    </dataValidation>
    <dataValidation type="list" allowBlank="1" showInputMessage="1" showErrorMessage="1" sqref="E6" xr:uid="{3BBB1E76-EEAF-410A-8799-125863CA50AF}">
      <formula1>$Y$3:$Y$20</formula1>
    </dataValidation>
  </dataValidations>
  <hyperlinks>
    <hyperlink ref="S3" r:id="rId1" xr:uid="{96DC0D44-DB70-47C5-8FB8-6FDEFDA3B2FD}"/>
    <hyperlink ref="N3" r:id="rId2" xr:uid="{04825F11-D490-4902-88CB-40450B298C97}"/>
    <hyperlink ref="N5" r:id="rId3" xr:uid="{8C3E28EC-8A7F-4328-B488-70A34EF3300E}"/>
    <hyperlink ref="K9" r:id="rId4" display="GrowOne財務会計Web" xr:uid="{92C6AF7F-311A-4BFD-A31A-79A0B8CF7F1B}"/>
  </hyperlinks>
  <pageMargins left="0.7" right="0.7" top="0.75" bottom="0.75" header="0.3" footer="0.3"/>
  <pageSetup paperSize="9" scale="37" fitToHeight="0" orientation="landscape" r:id="rId5"/>
  <legacyDrawing r:id="rId6"/>
  <tableParts count="1">
    <tablePart r:id="rId7"/>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857C0-6D76-416E-8EA3-B20AB626826A}">
  <sheetPr>
    <tabColor rgb="FFFFC000"/>
    <pageSetUpPr fitToPage="1"/>
  </sheetPr>
  <dimension ref="A1:P26"/>
  <sheetViews>
    <sheetView tabSelected="1" view="pageBreakPreview" topLeftCell="A3" zoomScaleNormal="100" zoomScaleSheetLayoutView="100" workbookViewId="0">
      <selection activeCell="K11" sqref="K11"/>
    </sheetView>
  </sheetViews>
  <sheetFormatPr defaultRowHeight="13.2"/>
  <cols>
    <col min="1" max="1" width="20.88671875" style="2" customWidth="1"/>
    <col min="2" max="8" width="11.109375" style="2" customWidth="1"/>
    <col min="9" max="255" width="8.77734375" style="2"/>
    <col min="256" max="256" width="16.109375" style="2" customWidth="1"/>
    <col min="257" max="258" width="10.6640625" style="2" customWidth="1"/>
    <col min="259" max="259" width="9.21875" style="2" customWidth="1"/>
    <col min="260" max="260" width="2.88671875" style="2" bestFit="1" customWidth="1"/>
    <col min="261" max="264" width="10.6640625" style="2" customWidth="1"/>
    <col min="265" max="511" width="8.77734375" style="2"/>
    <col min="512" max="512" width="16.109375" style="2" customWidth="1"/>
    <col min="513" max="514" width="10.6640625" style="2" customWidth="1"/>
    <col min="515" max="515" width="9.21875" style="2" customWidth="1"/>
    <col min="516" max="516" width="2.88671875" style="2" bestFit="1" customWidth="1"/>
    <col min="517" max="520" width="10.6640625" style="2" customWidth="1"/>
    <col min="521" max="767" width="8.77734375" style="2"/>
    <col min="768" max="768" width="16.109375" style="2" customWidth="1"/>
    <col min="769" max="770" width="10.6640625" style="2" customWidth="1"/>
    <col min="771" max="771" width="9.21875" style="2" customWidth="1"/>
    <col min="772" max="772" width="2.88671875" style="2" bestFit="1" customWidth="1"/>
    <col min="773" max="776" width="10.6640625" style="2" customWidth="1"/>
    <col min="777" max="1023" width="8.77734375" style="2"/>
    <col min="1024" max="1024" width="16.109375" style="2" customWidth="1"/>
    <col min="1025" max="1026" width="10.6640625" style="2" customWidth="1"/>
    <col min="1027" max="1027" width="9.21875" style="2" customWidth="1"/>
    <col min="1028" max="1028" width="2.88671875" style="2" bestFit="1" customWidth="1"/>
    <col min="1029" max="1032" width="10.6640625" style="2" customWidth="1"/>
    <col min="1033" max="1279" width="8.77734375" style="2"/>
    <col min="1280" max="1280" width="16.109375" style="2" customWidth="1"/>
    <col min="1281" max="1282" width="10.6640625" style="2" customWidth="1"/>
    <col min="1283" max="1283" width="9.21875" style="2" customWidth="1"/>
    <col min="1284" max="1284" width="2.88671875" style="2" bestFit="1" customWidth="1"/>
    <col min="1285" max="1288" width="10.6640625" style="2" customWidth="1"/>
    <col min="1289" max="1535" width="8.77734375" style="2"/>
    <col min="1536" max="1536" width="16.109375" style="2" customWidth="1"/>
    <col min="1537" max="1538" width="10.6640625" style="2" customWidth="1"/>
    <col min="1539" max="1539" width="9.21875" style="2" customWidth="1"/>
    <col min="1540" max="1540" width="2.88671875" style="2" bestFit="1" customWidth="1"/>
    <col min="1541" max="1544" width="10.6640625" style="2" customWidth="1"/>
    <col min="1545" max="1791" width="8.77734375" style="2"/>
    <col min="1792" max="1792" width="16.109375" style="2" customWidth="1"/>
    <col min="1793" max="1794" width="10.6640625" style="2" customWidth="1"/>
    <col min="1795" max="1795" width="9.21875" style="2" customWidth="1"/>
    <col min="1796" max="1796" width="2.88671875" style="2" bestFit="1" customWidth="1"/>
    <col min="1797" max="1800" width="10.6640625" style="2" customWidth="1"/>
    <col min="1801" max="2047" width="8.77734375" style="2"/>
    <col min="2048" max="2048" width="16.109375" style="2" customWidth="1"/>
    <col min="2049" max="2050" width="10.6640625" style="2" customWidth="1"/>
    <col min="2051" max="2051" width="9.21875" style="2" customWidth="1"/>
    <col min="2052" max="2052" width="2.88671875" style="2" bestFit="1" customWidth="1"/>
    <col min="2053" max="2056" width="10.6640625" style="2" customWidth="1"/>
    <col min="2057" max="2303" width="8.77734375" style="2"/>
    <col min="2304" max="2304" width="16.109375" style="2" customWidth="1"/>
    <col min="2305" max="2306" width="10.6640625" style="2" customWidth="1"/>
    <col min="2307" max="2307" width="9.21875" style="2" customWidth="1"/>
    <col min="2308" max="2308" width="2.88671875" style="2" bestFit="1" customWidth="1"/>
    <col min="2309" max="2312" width="10.6640625" style="2" customWidth="1"/>
    <col min="2313" max="2559" width="8.77734375" style="2"/>
    <col min="2560" max="2560" width="16.109375" style="2" customWidth="1"/>
    <col min="2561" max="2562" width="10.6640625" style="2" customWidth="1"/>
    <col min="2563" max="2563" width="9.21875" style="2" customWidth="1"/>
    <col min="2564" max="2564" width="2.88671875" style="2" bestFit="1" customWidth="1"/>
    <col min="2565" max="2568" width="10.6640625" style="2" customWidth="1"/>
    <col min="2569" max="2815" width="8.77734375" style="2"/>
    <col min="2816" max="2816" width="16.109375" style="2" customWidth="1"/>
    <col min="2817" max="2818" width="10.6640625" style="2" customWidth="1"/>
    <col min="2819" max="2819" width="9.21875" style="2" customWidth="1"/>
    <col min="2820" max="2820" width="2.88671875" style="2" bestFit="1" customWidth="1"/>
    <col min="2821" max="2824" width="10.6640625" style="2" customWidth="1"/>
    <col min="2825" max="3071" width="8.77734375" style="2"/>
    <col min="3072" max="3072" width="16.109375" style="2" customWidth="1"/>
    <col min="3073" max="3074" width="10.6640625" style="2" customWidth="1"/>
    <col min="3075" max="3075" width="9.21875" style="2" customWidth="1"/>
    <col min="3076" max="3076" width="2.88671875" style="2" bestFit="1" customWidth="1"/>
    <col min="3077" max="3080" width="10.6640625" style="2" customWidth="1"/>
    <col min="3081" max="3327" width="8.77734375" style="2"/>
    <col min="3328" max="3328" width="16.109375" style="2" customWidth="1"/>
    <col min="3329" max="3330" width="10.6640625" style="2" customWidth="1"/>
    <col min="3331" max="3331" width="9.21875" style="2" customWidth="1"/>
    <col min="3332" max="3332" width="2.88671875" style="2" bestFit="1" customWidth="1"/>
    <col min="3333" max="3336" width="10.6640625" style="2" customWidth="1"/>
    <col min="3337" max="3583" width="8.77734375" style="2"/>
    <col min="3584" max="3584" width="16.109375" style="2" customWidth="1"/>
    <col min="3585" max="3586" width="10.6640625" style="2" customWidth="1"/>
    <col min="3587" max="3587" width="9.21875" style="2" customWidth="1"/>
    <col min="3588" max="3588" width="2.88671875" style="2" bestFit="1" customWidth="1"/>
    <col min="3589" max="3592" width="10.6640625" style="2" customWidth="1"/>
    <col min="3593" max="3839" width="8.77734375" style="2"/>
    <col min="3840" max="3840" width="16.109375" style="2" customWidth="1"/>
    <col min="3841" max="3842" width="10.6640625" style="2" customWidth="1"/>
    <col min="3843" max="3843" width="9.21875" style="2" customWidth="1"/>
    <col min="3844" max="3844" width="2.88671875" style="2" bestFit="1" customWidth="1"/>
    <col min="3845" max="3848" width="10.6640625" style="2" customWidth="1"/>
    <col min="3849" max="4095" width="8.77734375" style="2"/>
    <col min="4096" max="4096" width="16.109375" style="2" customWidth="1"/>
    <col min="4097" max="4098" width="10.6640625" style="2" customWidth="1"/>
    <col min="4099" max="4099" width="9.21875" style="2" customWidth="1"/>
    <col min="4100" max="4100" width="2.88671875" style="2" bestFit="1" customWidth="1"/>
    <col min="4101" max="4104" width="10.6640625" style="2" customWidth="1"/>
    <col min="4105" max="4351" width="8.77734375" style="2"/>
    <col min="4352" max="4352" width="16.109375" style="2" customWidth="1"/>
    <col min="4353" max="4354" width="10.6640625" style="2" customWidth="1"/>
    <col min="4355" max="4355" width="9.21875" style="2" customWidth="1"/>
    <col min="4356" max="4356" width="2.88671875" style="2" bestFit="1" customWidth="1"/>
    <col min="4357" max="4360" width="10.6640625" style="2" customWidth="1"/>
    <col min="4361" max="4607" width="8.77734375" style="2"/>
    <col min="4608" max="4608" width="16.109375" style="2" customWidth="1"/>
    <col min="4609" max="4610" width="10.6640625" style="2" customWidth="1"/>
    <col min="4611" max="4611" width="9.21875" style="2" customWidth="1"/>
    <col min="4612" max="4612" width="2.88671875" style="2" bestFit="1" customWidth="1"/>
    <col min="4613" max="4616" width="10.6640625" style="2" customWidth="1"/>
    <col min="4617" max="4863" width="8.77734375" style="2"/>
    <col min="4864" max="4864" width="16.109375" style="2" customWidth="1"/>
    <col min="4865" max="4866" width="10.6640625" style="2" customWidth="1"/>
    <col min="4867" max="4867" width="9.21875" style="2" customWidth="1"/>
    <col min="4868" max="4868" width="2.88671875" style="2" bestFit="1" customWidth="1"/>
    <col min="4869" max="4872" width="10.6640625" style="2" customWidth="1"/>
    <col min="4873" max="5119" width="8.77734375" style="2"/>
    <col min="5120" max="5120" width="16.109375" style="2" customWidth="1"/>
    <col min="5121" max="5122" width="10.6640625" style="2" customWidth="1"/>
    <col min="5123" max="5123" width="9.21875" style="2" customWidth="1"/>
    <col min="5124" max="5124" width="2.88671875" style="2" bestFit="1" customWidth="1"/>
    <col min="5125" max="5128" width="10.6640625" style="2" customWidth="1"/>
    <col min="5129" max="5375" width="8.77734375" style="2"/>
    <col min="5376" max="5376" width="16.109375" style="2" customWidth="1"/>
    <col min="5377" max="5378" width="10.6640625" style="2" customWidth="1"/>
    <col min="5379" max="5379" width="9.21875" style="2" customWidth="1"/>
    <col min="5380" max="5380" width="2.88671875" style="2" bestFit="1" customWidth="1"/>
    <col min="5381" max="5384" width="10.6640625" style="2" customWidth="1"/>
    <col min="5385" max="5631" width="8.77734375" style="2"/>
    <col min="5632" max="5632" width="16.109375" style="2" customWidth="1"/>
    <col min="5633" max="5634" width="10.6640625" style="2" customWidth="1"/>
    <col min="5635" max="5635" width="9.21875" style="2" customWidth="1"/>
    <col min="5636" max="5636" width="2.88671875" style="2" bestFit="1" customWidth="1"/>
    <col min="5637" max="5640" width="10.6640625" style="2" customWidth="1"/>
    <col min="5641" max="5887" width="8.77734375" style="2"/>
    <col min="5888" max="5888" width="16.109375" style="2" customWidth="1"/>
    <col min="5889" max="5890" width="10.6640625" style="2" customWidth="1"/>
    <col min="5891" max="5891" width="9.21875" style="2" customWidth="1"/>
    <col min="5892" max="5892" width="2.88671875" style="2" bestFit="1" customWidth="1"/>
    <col min="5893" max="5896" width="10.6640625" style="2" customWidth="1"/>
    <col min="5897" max="6143" width="8.77734375" style="2"/>
    <col min="6144" max="6144" width="16.109375" style="2" customWidth="1"/>
    <col min="6145" max="6146" width="10.6640625" style="2" customWidth="1"/>
    <col min="6147" max="6147" width="9.21875" style="2" customWidth="1"/>
    <col min="6148" max="6148" width="2.88671875" style="2" bestFit="1" customWidth="1"/>
    <col min="6149" max="6152" width="10.6640625" style="2" customWidth="1"/>
    <col min="6153" max="6399" width="8.77734375" style="2"/>
    <col min="6400" max="6400" width="16.109375" style="2" customWidth="1"/>
    <col min="6401" max="6402" width="10.6640625" style="2" customWidth="1"/>
    <col min="6403" max="6403" width="9.21875" style="2" customWidth="1"/>
    <col min="6404" max="6404" width="2.88671875" style="2" bestFit="1" customWidth="1"/>
    <col min="6405" max="6408" width="10.6640625" style="2" customWidth="1"/>
    <col min="6409" max="6655" width="8.77734375" style="2"/>
    <col min="6656" max="6656" width="16.109375" style="2" customWidth="1"/>
    <col min="6657" max="6658" width="10.6640625" style="2" customWidth="1"/>
    <col min="6659" max="6659" width="9.21875" style="2" customWidth="1"/>
    <col min="6660" max="6660" width="2.88671875" style="2" bestFit="1" customWidth="1"/>
    <col min="6661" max="6664" width="10.6640625" style="2" customWidth="1"/>
    <col min="6665" max="6911" width="8.77734375" style="2"/>
    <col min="6912" max="6912" width="16.109375" style="2" customWidth="1"/>
    <col min="6913" max="6914" width="10.6640625" style="2" customWidth="1"/>
    <col min="6915" max="6915" width="9.21875" style="2" customWidth="1"/>
    <col min="6916" max="6916" width="2.88671875" style="2" bestFit="1" customWidth="1"/>
    <col min="6917" max="6920" width="10.6640625" style="2" customWidth="1"/>
    <col min="6921" max="7167" width="8.77734375" style="2"/>
    <col min="7168" max="7168" width="16.109375" style="2" customWidth="1"/>
    <col min="7169" max="7170" width="10.6640625" style="2" customWidth="1"/>
    <col min="7171" max="7171" width="9.21875" style="2" customWidth="1"/>
    <col min="7172" max="7172" width="2.88671875" style="2" bestFit="1" customWidth="1"/>
    <col min="7173" max="7176" width="10.6640625" style="2" customWidth="1"/>
    <col min="7177" max="7423" width="8.77734375" style="2"/>
    <col min="7424" max="7424" width="16.109375" style="2" customWidth="1"/>
    <col min="7425" max="7426" width="10.6640625" style="2" customWidth="1"/>
    <col min="7427" max="7427" width="9.21875" style="2" customWidth="1"/>
    <col min="7428" max="7428" width="2.88671875" style="2" bestFit="1" customWidth="1"/>
    <col min="7429" max="7432" width="10.6640625" style="2" customWidth="1"/>
    <col min="7433" max="7679" width="8.77734375" style="2"/>
    <col min="7680" max="7680" width="16.109375" style="2" customWidth="1"/>
    <col min="7681" max="7682" width="10.6640625" style="2" customWidth="1"/>
    <col min="7683" max="7683" width="9.21875" style="2" customWidth="1"/>
    <col min="7684" max="7684" width="2.88671875" style="2" bestFit="1" customWidth="1"/>
    <col min="7685" max="7688" width="10.6640625" style="2" customWidth="1"/>
    <col min="7689" max="7935" width="8.77734375" style="2"/>
    <col min="7936" max="7936" width="16.109375" style="2" customWidth="1"/>
    <col min="7937" max="7938" width="10.6640625" style="2" customWidth="1"/>
    <col min="7939" max="7939" width="9.21875" style="2" customWidth="1"/>
    <col min="7940" max="7940" width="2.88671875" style="2" bestFit="1" customWidth="1"/>
    <col min="7941" max="7944" width="10.6640625" style="2" customWidth="1"/>
    <col min="7945" max="8191" width="8.77734375" style="2"/>
    <col min="8192" max="8192" width="16.109375" style="2" customWidth="1"/>
    <col min="8193" max="8194" width="10.6640625" style="2" customWidth="1"/>
    <col min="8195" max="8195" width="9.21875" style="2" customWidth="1"/>
    <col min="8196" max="8196" width="2.88671875" style="2" bestFit="1" customWidth="1"/>
    <col min="8197" max="8200" width="10.6640625" style="2" customWidth="1"/>
    <col min="8201" max="8447" width="8.77734375" style="2"/>
    <col min="8448" max="8448" width="16.109375" style="2" customWidth="1"/>
    <col min="8449" max="8450" width="10.6640625" style="2" customWidth="1"/>
    <col min="8451" max="8451" width="9.21875" style="2" customWidth="1"/>
    <col min="8452" max="8452" width="2.88671875" style="2" bestFit="1" customWidth="1"/>
    <col min="8453" max="8456" width="10.6640625" style="2" customWidth="1"/>
    <col min="8457" max="8703" width="8.77734375" style="2"/>
    <col min="8704" max="8704" width="16.109375" style="2" customWidth="1"/>
    <col min="8705" max="8706" width="10.6640625" style="2" customWidth="1"/>
    <col min="8707" max="8707" width="9.21875" style="2" customWidth="1"/>
    <col min="8708" max="8708" width="2.88671875" style="2" bestFit="1" customWidth="1"/>
    <col min="8709" max="8712" width="10.6640625" style="2" customWidth="1"/>
    <col min="8713" max="8959" width="8.77734375" style="2"/>
    <col min="8960" max="8960" width="16.109375" style="2" customWidth="1"/>
    <col min="8961" max="8962" width="10.6640625" style="2" customWidth="1"/>
    <col min="8963" max="8963" width="9.21875" style="2" customWidth="1"/>
    <col min="8964" max="8964" width="2.88671875" style="2" bestFit="1" customWidth="1"/>
    <col min="8965" max="8968" width="10.6640625" style="2" customWidth="1"/>
    <col min="8969" max="9215" width="8.77734375" style="2"/>
    <col min="9216" max="9216" width="16.109375" style="2" customWidth="1"/>
    <col min="9217" max="9218" width="10.6640625" style="2" customWidth="1"/>
    <col min="9219" max="9219" width="9.21875" style="2" customWidth="1"/>
    <col min="9220" max="9220" width="2.88671875" style="2" bestFit="1" customWidth="1"/>
    <col min="9221" max="9224" width="10.6640625" style="2" customWidth="1"/>
    <col min="9225" max="9471" width="8.77734375" style="2"/>
    <col min="9472" max="9472" width="16.109375" style="2" customWidth="1"/>
    <col min="9473" max="9474" width="10.6640625" style="2" customWidth="1"/>
    <col min="9475" max="9475" width="9.21875" style="2" customWidth="1"/>
    <col min="9476" max="9476" width="2.88671875" style="2" bestFit="1" customWidth="1"/>
    <col min="9477" max="9480" width="10.6640625" style="2" customWidth="1"/>
    <col min="9481" max="9727" width="8.77734375" style="2"/>
    <col min="9728" max="9728" width="16.109375" style="2" customWidth="1"/>
    <col min="9729" max="9730" width="10.6640625" style="2" customWidth="1"/>
    <col min="9731" max="9731" width="9.21875" style="2" customWidth="1"/>
    <col min="9732" max="9732" width="2.88671875" style="2" bestFit="1" customWidth="1"/>
    <col min="9733" max="9736" width="10.6640625" style="2" customWidth="1"/>
    <col min="9737" max="9983" width="8.77734375" style="2"/>
    <col min="9984" max="9984" width="16.109375" style="2" customWidth="1"/>
    <col min="9985" max="9986" width="10.6640625" style="2" customWidth="1"/>
    <col min="9987" max="9987" width="9.21875" style="2" customWidth="1"/>
    <col min="9988" max="9988" width="2.88671875" style="2" bestFit="1" customWidth="1"/>
    <col min="9989" max="9992" width="10.6640625" style="2" customWidth="1"/>
    <col min="9993" max="10239" width="8.77734375" style="2"/>
    <col min="10240" max="10240" width="16.109375" style="2" customWidth="1"/>
    <col min="10241" max="10242" width="10.6640625" style="2" customWidth="1"/>
    <col min="10243" max="10243" width="9.21875" style="2" customWidth="1"/>
    <col min="10244" max="10244" width="2.88671875" style="2" bestFit="1" customWidth="1"/>
    <col min="10245" max="10248" width="10.6640625" style="2" customWidth="1"/>
    <col min="10249" max="10495" width="8.77734375" style="2"/>
    <col min="10496" max="10496" width="16.109375" style="2" customWidth="1"/>
    <col min="10497" max="10498" width="10.6640625" style="2" customWidth="1"/>
    <col min="10499" max="10499" width="9.21875" style="2" customWidth="1"/>
    <col min="10500" max="10500" width="2.88671875" style="2" bestFit="1" customWidth="1"/>
    <col min="10501" max="10504" width="10.6640625" style="2" customWidth="1"/>
    <col min="10505" max="10751" width="8.77734375" style="2"/>
    <col min="10752" max="10752" width="16.109375" style="2" customWidth="1"/>
    <col min="10753" max="10754" width="10.6640625" style="2" customWidth="1"/>
    <col min="10755" max="10755" width="9.21875" style="2" customWidth="1"/>
    <col min="10756" max="10756" width="2.88671875" style="2" bestFit="1" customWidth="1"/>
    <col min="10757" max="10760" width="10.6640625" style="2" customWidth="1"/>
    <col min="10761" max="11007" width="8.77734375" style="2"/>
    <col min="11008" max="11008" width="16.109375" style="2" customWidth="1"/>
    <col min="11009" max="11010" width="10.6640625" style="2" customWidth="1"/>
    <col min="11011" max="11011" width="9.21875" style="2" customWidth="1"/>
    <col min="11012" max="11012" width="2.88671875" style="2" bestFit="1" customWidth="1"/>
    <col min="11013" max="11016" width="10.6640625" style="2" customWidth="1"/>
    <col min="11017" max="11263" width="8.77734375" style="2"/>
    <col min="11264" max="11264" width="16.109375" style="2" customWidth="1"/>
    <col min="11265" max="11266" width="10.6640625" style="2" customWidth="1"/>
    <col min="11267" max="11267" width="9.21875" style="2" customWidth="1"/>
    <col min="11268" max="11268" width="2.88671875" style="2" bestFit="1" customWidth="1"/>
    <col min="11269" max="11272" width="10.6640625" style="2" customWidth="1"/>
    <col min="11273" max="11519" width="8.77734375" style="2"/>
    <col min="11520" max="11520" width="16.109375" style="2" customWidth="1"/>
    <col min="11521" max="11522" width="10.6640625" style="2" customWidth="1"/>
    <col min="11523" max="11523" width="9.21875" style="2" customWidth="1"/>
    <col min="11524" max="11524" width="2.88671875" style="2" bestFit="1" customWidth="1"/>
    <col min="11525" max="11528" width="10.6640625" style="2" customWidth="1"/>
    <col min="11529" max="11775" width="8.77734375" style="2"/>
    <col min="11776" max="11776" width="16.109375" style="2" customWidth="1"/>
    <col min="11777" max="11778" width="10.6640625" style="2" customWidth="1"/>
    <col min="11779" max="11779" width="9.21875" style="2" customWidth="1"/>
    <col min="11780" max="11780" width="2.88671875" style="2" bestFit="1" customWidth="1"/>
    <col min="11781" max="11784" width="10.6640625" style="2" customWidth="1"/>
    <col min="11785" max="12031" width="8.77734375" style="2"/>
    <col min="12032" max="12032" width="16.109375" style="2" customWidth="1"/>
    <col min="12033" max="12034" width="10.6640625" style="2" customWidth="1"/>
    <col min="12035" max="12035" width="9.21875" style="2" customWidth="1"/>
    <col min="12036" max="12036" width="2.88671875" style="2" bestFit="1" customWidth="1"/>
    <col min="12037" max="12040" width="10.6640625" style="2" customWidth="1"/>
    <col min="12041" max="12287" width="8.77734375" style="2"/>
    <col min="12288" max="12288" width="16.109375" style="2" customWidth="1"/>
    <col min="12289" max="12290" width="10.6640625" style="2" customWidth="1"/>
    <col min="12291" max="12291" width="9.21875" style="2" customWidth="1"/>
    <col min="12292" max="12292" width="2.88671875" style="2" bestFit="1" customWidth="1"/>
    <col min="12293" max="12296" width="10.6640625" style="2" customWidth="1"/>
    <col min="12297" max="12543" width="8.77734375" style="2"/>
    <col min="12544" max="12544" width="16.109375" style="2" customWidth="1"/>
    <col min="12545" max="12546" width="10.6640625" style="2" customWidth="1"/>
    <col min="12547" max="12547" width="9.21875" style="2" customWidth="1"/>
    <col min="12548" max="12548" width="2.88671875" style="2" bestFit="1" customWidth="1"/>
    <col min="12549" max="12552" width="10.6640625" style="2" customWidth="1"/>
    <col min="12553" max="12799" width="8.77734375" style="2"/>
    <col min="12800" max="12800" width="16.109375" style="2" customWidth="1"/>
    <col min="12801" max="12802" width="10.6640625" style="2" customWidth="1"/>
    <col min="12803" max="12803" width="9.21875" style="2" customWidth="1"/>
    <col min="12804" max="12804" width="2.88671875" style="2" bestFit="1" customWidth="1"/>
    <col min="12805" max="12808" width="10.6640625" style="2" customWidth="1"/>
    <col min="12809" max="13055" width="8.77734375" style="2"/>
    <col min="13056" max="13056" width="16.109375" style="2" customWidth="1"/>
    <col min="13057" max="13058" width="10.6640625" style="2" customWidth="1"/>
    <col min="13059" max="13059" width="9.21875" style="2" customWidth="1"/>
    <col min="13060" max="13060" width="2.88671875" style="2" bestFit="1" customWidth="1"/>
    <col min="13061" max="13064" width="10.6640625" style="2" customWidth="1"/>
    <col min="13065" max="13311" width="8.77734375" style="2"/>
    <col min="13312" max="13312" width="16.109375" style="2" customWidth="1"/>
    <col min="13313" max="13314" width="10.6640625" style="2" customWidth="1"/>
    <col min="13315" max="13315" width="9.21875" style="2" customWidth="1"/>
    <col min="13316" max="13316" width="2.88671875" style="2" bestFit="1" customWidth="1"/>
    <col min="13317" max="13320" width="10.6640625" style="2" customWidth="1"/>
    <col min="13321" max="13567" width="8.77734375" style="2"/>
    <col min="13568" max="13568" width="16.109375" style="2" customWidth="1"/>
    <col min="13569" max="13570" width="10.6640625" style="2" customWidth="1"/>
    <col min="13571" max="13571" width="9.21875" style="2" customWidth="1"/>
    <col min="13572" max="13572" width="2.88671875" style="2" bestFit="1" customWidth="1"/>
    <col min="13573" max="13576" width="10.6640625" style="2" customWidth="1"/>
    <col min="13577" max="13823" width="8.77734375" style="2"/>
    <col min="13824" max="13824" width="16.109375" style="2" customWidth="1"/>
    <col min="13825" max="13826" width="10.6640625" style="2" customWidth="1"/>
    <col min="13827" max="13827" width="9.21875" style="2" customWidth="1"/>
    <col min="13828" max="13828" width="2.88671875" style="2" bestFit="1" customWidth="1"/>
    <col min="13829" max="13832" width="10.6640625" style="2" customWidth="1"/>
    <col min="13833" max="14079" width="8.77734375" style="2"/>
    <col min="14080" max="14080" width="16.109375" style="2" customWidth="1"/>
    <col min="14081" max="14082" width="10.6640625" style="2" customWidth="1"/>
    <col min="14083" max="14083" width="9.21875" style="2" customWidth="1"/>
    <col min="14084" max="14084" width="2.88671875" style="2" bestFit="1" customWidth="1"/>
    <col min="14085" max="14088" width="10.6640625" style="2" customWidth="1"/>
    <col min="14089" max="14335" width="8.77734375" style="2"/>
    <col min="14336" max="14336" width="16.109375" style="2" customWidth="1"/>
    <col min="14337" max="14338" width="10.6640625" style="2" customWidth="1"/>
    <col min="14339" max="14339" width="9.21875" style="2" customWidth="1"/>
    <col min="14340" max="14340" width="2.88671875" style="2" bestFit="1" customWidth="1"/>
    <col min="14341" max="14344" width="10.6640625" style="2" customWidth="1"/>
    <col min="14345" max="14591" width="8.77734375" style="2"/>
    <col min="14592" max="14592" width="16.109375" style="2" customWidth="1"/>
    <col min="14593" max="14594" width="10.6640625" style="2" customWidth="1"/>
    <col min="14595" max="14595" width="9.21875" style="2" customWidth="1"/>
    <col min="14596" max="14596" width="2.88671875" style="2" bestFit="1" customWidth="1"/>
    <col min="14597" max="14600" width="10.6640625" style="2" customWidth="1"/>
    <col min="14601" max="14847" width="8.77734375" style="2"/>
    <col min="14848" max="14848" width="16.109375" style="2" customWidth="1"/>
    <col min="14849" max="14850" width="10.6640625" style="2" customWidth="1"/>
    <col min="14851" max="14851" width="9.21875" style="2" customWidth="1"/>
    <col min="14852" max="14852" width="2.88671875" style="2" bestFit="1" customWidth="1"/>
    <col min="14853" max="14856" width="10.6640625" style="2" customWidth="1"/>
    <col min="14857" max="15103" width="8.77734375" style="2"/>
    <col min="15104" max="15104" width="16.109375" style="2" customWidth="1"/>
    <col min="15105" max="15106" width="10.6640625" style="2" customWidth="1"/>
    <col min="15107" max="15107" width="9.21875" style="2" customWidth="1"/>
    <col min="15108" max="15108" width="2.88671875" style="2" bestFit="1" customWidth="1"/>
    <col min="15109" max="15112" width="10.6640625" style="2" customWidth="1"/>
    <col min="15113" max="15359" width="8.77734375" style="2"/>
    <col min="15360" max="15360" width="16.109375" style="2" customWidth="1"/>
    <col min="15361" max="15362" width="10.6640625" style="2" customWidth="1"/>
    <col min="15363" max="15363" width="9.21875" style="2" customWidth="1"/>
    <col min="15364" max="15364" width="2.88671875" style="2" bestFit="1" customWidth="1"/>
    <col min="15365" max="15368" width="10.6640625" style="2" customWidth="1"/>
    <col min="15369" max="15615" width="8.77734375" style="2"/>
    <col min="15616" max="15616" width="16.109375" style="2" customWidth="1"/>
    <col min="15617" max="15618" width="10.6640625" style="2" customWidth="1"/>
    <col min="15619" max="15619" width="9.21875" style="2" customWidth="1"/>
    <col min="15620" max="15620" width="2.88671875" style="2" bestFit="1" customWidth="1"/>
    <col min="15621" max="15624" width="10.6640625" style="2" customWidth="1"/>
    <col min="15625" max="15871" width="8.77734375" style="2"/>
    <col min="15872" max="15872" width="16.109375" style="2" customWidth="1"/>
    <col min="15873" max="15874" width="10.6640625" style="2" customWidth="1"/>
    <col min="15875" max="15875" width="9.21875" style="2" customWidth="1"/>
    <col min="15876" max="15876" width="2.88671875" style="2" bestFit="1" customWidth="1"/>
    <col min="15877" max="15880" width="10.6640625" style="2" customWidth="1"/>
    <col min="15881" max="16127" width="8.77734375" style="2"/>
    <col min="16128" max="16128" width="16.109375" style="2" customWidth="1"/>
    <col min="16129" max="16130" width="10.6640625" style="2" customWidth="1"/>
    <col min="16131" max="16131" width="9.21875" style="2" customWidth="1"/>
    <col min="16132" max="16132" width="2.88671875" style="2" bestFit="1" customWidth="1"/>
    <col min="16133" max="16136" width="10.6640625" style="2" customWidth="1"/>
    <col min="16137" max="16383" width="8.77734375" style="2"/>
    <col min="16384" max="16384" width="9" style="2" customWidth="1"/>
  </cols>
  <sheetData>
    <row r="1" spans="1:16" ht="22.05" customHeight="1">
      <c r="A1" s="33" t="s">
        <v>162</v>
      </c>
      <c r="B1" s="177"/>
      <c r="C1" s="177"/>
      <c r="D1" s="177"/>
      <c r="E1" s="177"/>
      <c r="F1" s="177"/>
      <c r="G1" s="178"/>
    </row>
    <row r="2" spans="1:16" ht="15" customHeight="1" thickBot="1">
      <c r="A2" s="171" t="s">
        <v>292</v>
      </c>
      <c r="B2" s="14"/>
      <c r="C2" s="1"/>
      <c r="D2" s="1"/>
      <c r="E2" s="1"/>
      <c r="F2" s="1"/>
      <c r="G2" s="179" t="s">
        <v>163</v>
      </c>
      <c r="H2" s="179"/>
    </row>
    <row r="3" spans="1:16" ht="18" thickBot="1">
      <c r="B3" s="1"/>
      <c r="C3" s="1"/>
      <c r="D3" s="1"/>
      <c r="E3" s="1"/>
      <c r="G3" s="180">
        <v>2</v>
      </c>
      <c r="H3" s="181"/>
      <c r="I3" s="27" t="s">
        <v>164</v>
      </c>
      <c r="O3" s="29"/>
      <c r="P3" s="34"/>
    </row>
    <row r="4" spans="1:16" ht="17.399999999999999">
      <c r="A4" s="1"/>
      <c r="B4" s="1"/>
      <c r="C4" s="1"/>
      <c r="D4" s="1"/>
      <c r="E4" s="1"/>
      <c r="F4" s="1"/>
      <c r="G4" s="1"/>
      <c r="H4" s="1"/>
      <c r="I4" s="35" t="s">
        <v>165</v>
      </c>
      <c r="J4" s="17"/>
      <c r="O4" s="29"/>
      <c r="P4" s="34"/>
    </row>
    <row r="5" spans="1:16" ht="26.25" customHeight="1">
      <c r="A5" s="3" t="s">
        <v>166</v>
      </c>
      <c r="B5" s="3"/>
      <c r="C5" s="3"/>
      <c r="D5" s="1"/>
      <c r="E5" s="1"/>
      <c r="F5" s="4" t="s">
        <v>161</v>
      </c>
      <c r="G5" s="182" t="str">
        <f>IF($G$3="","",(TEXT(VLOOKUP($G$3,①管理台帳!$C:$U,19,FALSE)&amp;"","#,##0")))</f>
        <v/>
      </c>
      <c r="H5" s="183"/>
      <c r="O5" s="29"/>
      <c r="P5" s="34"/>
    </row>
    <row r="6" spans="1:16" ht="19.5" customHeight="1">
      <c r="A6" s="184" t="s">
        <v>167</v>
      </c>
      <c r="B6" s="185"/>
      <c r="C6" s="185"/>
      <c r="D6" s="185"/>
      <c r="E6" s="185"/>
      <c r="F6" s="185"/>
      <c r="G6" s="185"/>
      <c r="H6" s="186"/>
      <c r="O6" s="29"/>
      <c r="P6" s="34"/>
    </row>
    <row r="7" spans="1:16" ht="27" customHeight="1">
      <c r="A7" s="21" t="s">
        <v>168</v>
      </c>
      <c r="B7" s="174" t="str">
        <f>IF($G$3="","",①管理台帳!D6&amp;"")</f>
        <v>AB3001</v>
      </c>
      <c r="C7" s="175"/>
      <c r="D7" s="175"/>
      <c r="E7" s="175"/>
      <c r="F7" s="175"/>
      <c r="G7" s="175"/>
      <c r="H7" s="176"/>
      <c r="O7" s="29"/>
      <c r="P7" s="34"/>
    </row>
    <row r="8" spans="1:16" ht="27" customHeight="1">
      <c r="A8" s="22" t="s">
        <v>169</v>
      </c>
      <c r="B8" s="174" t="str">
        <f>IF($G$3="","",①管理台帳!E6&amp;"")</f>
        <v>こども科研費</v>
      </c>
      <c r="C8" s="175"/>
      <c r="D8" s="175"/>
      <c r="E8" s="175"/>
      <c r="F8" s="175"/>
      <c r="G8" s="175"/>
      <c r="H8" s="176"/>
      <c r="O8" s="29"/>
      <c r="P8" s="34"/>
    </row>
    <row r="9" spans="1:16" ht="33.75" customHeight="1">
      <c r="A9" s="13" t="s">
        <v>170</v>
      </c>
      <c r="B9" s="174" t="str">
        <f>IF($G$3="","",①管理台帳!F6&amp;"")</f>
        <v>教授</v>
      </c>
      <c r="C9" s="175"/>
      <c r="D9" s="175"/>
      <c r="E9" s="175"/>
      <c r="F9" s="175"/>
      <c r="G9" s="175"/>
      <c r="H9" s="176"/>
      <c r="K9" s="23"/>
      <c r="O9" s="29"/>
      <c r="P9" s="34"/>
    </row>
    <row r="10" spans="1:16" ht="33.75" customHeight="1">
      <c r="A10" s="13" t="s">
        <v>171</v>
      </c>
      <c r="B10" s="174" t="str">
        <f>IF($G$3="","",①管理台帳!G6&amp;"")</f>
        <v>横浜　一郎</v>
      </c>
      <c r="C10" s="175"/>
      <c r="D10" s="175"/>
      <c r="E10" s="175"/>
      <c r="F10" s="175"/>
      <c r="G10" s="175"/>
      <c r="H10" s="176"/>
      <c r="K10" s="23"/>
      <c r="O10" s="29"/>
      <c r="P10" s="34"/>
    </row>
    <row r="11" spans="1:16" ht="48" customHeight="1">
      <c r="A11" s="13" t="s">
        <v>262</v>
      </c>
      <c r="B11" s="205" t="str">
        <f>IF($G$3="","",①管理台帳!H6&amp;"")</f>
        <v>〇〇内科</v>
      </c>
      <c r="C11" s="206"/>
      <c r="D11" s="206"/>
      <c r="E11" s="206"/>
      <c r="F11" s="206"/>
      <c r="G11" s="206"/>
      <c r="H11" s="207"/>
      <c r="J11" s="36"/>
      <c r="K11" s="34"/>
    </row>
    <row r="12" spans="1:16" ht="29.25" customHeight="1">
      <c r="A12" s="5" t="s">
        <v>172</v>
      </c>
      <c r="B12" s="20" t="s">
        <v>173</v>
      </c>
      <c r="C12" s="188" t="str">
        <f>IF($G$3="","",(TEXT(VLOOKUP($G$3,①管理台帳!$C:$Q,7,FALSE)&amp;"","#,##0")))</f>
        <v>150,000</v>
      </c>
      <c r="D12" s="188" t="e">
        <f>IF($G$3="","",(TEXT(VLOOKUP($G$3,#REF!,8,FALSE)&amp;"","#,##0")))</f>
        <v>#REF!</v>
      </c>
      <c r="E12" s="189"/>
      <c r="F12" s="189"/>
      <c r="G12" s="189"/>
      <c r="H12" s="190"/>
      <c r="O12" s="29"/>
      <c r="P12" s="34"/>
    </row>
    <row r="13" spans="1:16" ht="34.5" customHeight="1">
      <c r="A13" s="6" t="s">
        <v>174</v>
      </c>
      <c r="B13" s="191" t="str">
        <f>IF($G$3="","",(VLOOKUP($G$3,①管理台帳!$C:$Q,9,FALSE)&amp;""))</f>
        <v>法人カード払い</v>
      </c>
      <c r="C13" s="192"/>
      <c r="D13" s="192"/>
      <c r="E13" s="192"/>
      <c r="F13" s="192"/>
      <c r="G13" s="192"/>
      <c r="H13" s="193"/>
      <c r="O13" s="29"/>
      <c r="P13" s="34"/>
    </row>
    <row r="14" spans="1:16" ht="54.6" customHeight="1">
      <c r="A14" s="6" t="s">
        <v>175</v>
      </c>
      <c r="B14" s="194" t="str">
        <f>IF($G$3="","",(VLOOKUP($G$3,①管理台帳!$C:$Q,10,FALSE)&amp;""))</f>
        <v>第15回国際○☓△学会参加旅費（4/22-28）</v>
      </c>
      <c r="C14" s="195"/>
      <c r="D14" s="195"/>
      <c r="E14" s="195"/>
      <c r="F14" s="195"/>
      <c r="G14" s="195"/>
      <c r="H14" s="196"/>
      <c r="O14" s="29"/>
      <c r="P14" s="34"/>
    </row>
    <row r="15" spans="1:16" ht="12" customHeight="1">
      <c r="A15" s="197" t="s">
        <v>290</v>
      </c>
      <c r="B15" s="199" t="s">
        <v>176</v>
      </c>
      <c r="C15" s="200"/>
      <c r="D15" s="200"/>
      <c r="E15" s="200"/>
      <c r="F15" s="200"/>
      <c r="G15" s="200"/>
      <c r="H15" s="201"/>
      <c r="O15" s="29"/>
      <c r="P15" s="34"/>
    </row>
    <row r="16" spans="1:16" ht="61.5" customHeight="1">
      <c r="A16" s="198"/>
      <c r="B16" s="202" t="str">
        <f>IF($G$3="","",(VLOOKUP($G$3,①管理台帳!$C:$Q,11,FALSE)&amp;""))</f>
        <v>出張依頼書、出張報告書、学会参加証、領収証、旅費計算書、路線検索、日当：必要、切符購入（ICカードなし）</v>
      </c>
      <c r="C16" s="203"/>
      <c r="D16" s="203"/>
      <c r="E16" s="203"/>
      <c r="F16" s="203"/>
      <c r="G16" s="203"/>
      <c r="H16" s="204"/>
      <c r="O16" s="29"/>
      <c r="P16" s="34"/>
    </row>
    <row r="17" spans="1:16" ht="15" customHeight="1">
      <c r="O17" s="29"/>
      <c r="P17" s="34"/>
    </row>
    <row r="18" spans="1:16" ht="36.75" customHeight="1">
      <c r="A18" s="187"/>
      <c r="B18" s="187"/>
      <c r="O18" s="29"/>
      <c r="P18" s="34"/>
    </row>
    <row r="19" spans="1:16" ht="18" customHeight="1">
      <c r="A19" s="211" t="s">
        <v>177</v>
      </c>
      <c r="B19" s="212"/>
      <c r="C19" s="212"/>
      <c r="D19" s="212"/>
      <c r="E19" s="212"/>
      <c r="F19" s="212"/>
      <c r="G19" s="212"/>
      <c r="H19" s="213"/>
    </row>
    <row r="20" spans="1:16" ht="27.75" customHeight="1">
      <c r="A20" s="214" t="s">
        <v>178</v>
      </c>
      <c r="B20" s="216" t="str">
        <f>IF($G$3="","",(VLOOKUP($G$3,①管理台帳!$C:$Q,12,FALSE)&amp;""))</f>
        <v/>
      </c>
      <c r="C20" s="217" t="e">
        <f>VLOOKUP($G$3,#REF!, 20, FALSE)&amp; ""</f>
        <v>#REF!</v>
      </c>
      <c r="D20" s="28" t="s">
        <v>179</v>
      </c>
      <c r="E20" s="218" t="str">
        <f>IF($G$3="","",(VLOOKUP($G$3,①管理台帳!$C:$Q,13,FALSE)&amp;""))</f>
        <v/>
      </c>
      <c r="F20" s="218" t="e">
        <f>VLOOKUP($G$3,#REF!, 20, FALSE)&amp; ""</f>
        <v>#REF!</v>
      </c>
      <c r="G20" s="219" t="s">
        <v>180</v>
      </c>
      <c r="H20" s="220"/>
    </row>
    <row r="21" spans="1:16" ht="27.75" customHeight="1">
      <c r="A21" s="215"/>
      <c r="B21" s="12" t="s">
        <v>181</v>
      </c>
      <c r="C21" s="11" t="str">
        <f>IF($G$3="","",(VLOOKUP($G$3,①管理台帳!$C:$Q,14,FALSE)&amp;""))</f>
        <v/>
      </c>
      <c r="D21" s="221" t="s">
        <v>182</v>
      </c>
      <c r="E21" s="221"/>
      <c r="F21" s="222" t="str">
        <f>IF($G$3="","",(VLOOKUP($G$3,①管理台帳!$C:$Q,15,FALSE)&amp;""))</f>
        <v/>
      </c>
      <c r="G21" s="222" t="e">
        <f>IF($G$3="","",(VLOOKUP($G$3,#REF!,19,FALSE)&amp;""))</f>
        <v>#REF!</v>
      </c>
      <c r="H21" s="223" t="e">
        <f>IF($G$3="","",(VLOOKUP($G$3,#REF!,19,FALSE)&amp;""))</f>
        <v>#REF!</v>
      </c>
    </row>
    <row r="23" spans="1:16">
      <c r="A23" s="208" t="s">
        <v>183</v>
      </c>
      <c r="B23" s="209"/>
      <c r="D23" s="7"/>
      <c r="E23" s="7"/>
      <c r="F23" s="7" t="s">
        <v>184</v>
      </c>
      <c r="G23" s="7" t="s">
        <v>185</v>
      </c>
      <c r="H23" s="7" t="s">
        <v>186</v>
      </c>
    </row>
    <row r="24" spans="1:16" ht="44.25" customHeight="1">
      <c r="A24" s="210"/>
      <c r="B24" s="183"/>
      <c r="D24" s="8"/>
      <c r="E24" s="8"/>
      <c r="F24" s="8"/>
      <c r="G24" s="8"/>
      <c r="H24" s="8"/>
    </row>
    <row r="25" spans="1:16">
      <c r="D25" s="9" t="s">
        <v>187</v>
      </c>
      <c r="E25" s="7"/>
      <c r="F25" s="7" t="s">
        <v>184</v>
      </c>
      <c r="G25" s="7" t="s">
        <v>185</v>
      </c>
      <c r="H25" s="7" t="s">
        <v>186</v>
      </c>
    </row>
    <row r="26" spans="1:16" ht="44.25" customHeight="1">
      <c r="D26" s="10" t="s">
        <v>188</v>
      </c>
      <c r="E26" s="8"/>
      <c r="F26" s="8"/>
      <c r="G26" s="8"/>
      <c r="H26" s="8"/>
    </row>
  </sheetData>
  <dataConsolidate/>
  <mergeCells count="27">
    <mergeCell ref="A23:B23"/>
    <mergeCell ref="A24:B24"/>
    <mergeCell ref="A19:H19"/>
    <mergeCell ref="A20:A21"/>
    <mergeCell ref="B20:C20"/>
    <mergeCell ref="E20:F20"/>
    <mergeCell ref="G20:H20"/>
    <mergeCell ref="D21:E21"/>
    <mergeCell ref="F21:H21"/>
    <mergeCell ref="A18:B18"/>
    <mergeCell ref="B8:H8"/>
    <mergeCell ref="B9:H9"/>
    <mergeCell ref="B10:H10"/>
    <mergeCell ref="C12:D12"/>
    <mergeCell ref="E12:H12"/>
    <mergeCell ref="B13:H13"/>
    <mergeCell ref="B14:H14"/>
    <mergeCell ref="A15:A16"/>
    <mergeCell ref="B15:H15"/>
    <mergeCell ref="B16:H16"/>
    <mergeCell ref="B11:H11"/>
    <mergeCell ref="B7:H7"/>
    <mergeCell ref="B1:G1"/>
    <mergeCell ref="G2:H2"/>
    <mergeCell ref="G3:H3"/>
    <mergeCell ref="G5:H5"/>
    <mergeCell ref="A6:H6"/>
  </mergeCells>
  <phoneticPr fontId="3"/>
  <dataValidations count="2">
    <dataValidation type="list" allowBlank="1" showInputMessage="1" showErrorMessage="1" prompt="当座の場合はプルダウンで「当座」に変更してください。" sqref="B21" xr:uid="{24B06322-8CC1-4800-8CA6-176569753888}">
      <formula1>"普通,当座"</formula1>
    </dataValidation>
    <dataValidation allowBlank="1" showInputMessage="1" showErrorMessage="1" prompt="この欄には、発注・支払の内容について、承諾の意思を表示する意味で押印します。" sqref="A24:B24" xr:uid="{03DF4012-2657-4653-AB5A-A4D8A5D1434D}"/>
  </dataValidations>
  <printOptions horizontalCentered="1" verticalCentered="1"/>
  <pageMargins left="0.59055118110236227" right="0.59055118110236227" top="0.78740157480314965" bottom="0.78740157480314965" header="0.51181102362204722" footer="0.51181102362204722"/>
  <pageSetup paperSize="9" scale="93" firstPageNumber="39" orientation="portrait" useFirstPageNumber="1" r:id="rId1"/>
  <headerFooter alignWithMargins="0"/>
  <ignoredErrors>
    <ignoredError sqref="B7 B13 B20 C21 E20 F21 G5 B9:B10" unlocked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89864-9F49-47B7-8BB7-F7A64011C46D}">
  <sheetPr>
    <tabColor rgb="FFFF0000"/>
    <pageSetUpPr fitToPage="1"/>
  </sheetPr>
  <dimension ref="A1:Y31"/>
  <sheetViews>
    <sheetView zoomScale="60" zoomScaleNormal="60" workbookViewId="0">
      <pane xSplit="4" ySplit="11" topLeftCell="E12" activePane="bottomRight" state="frozen"/>
      <selection pane="topRight" activeCell="D1" sqref="D1"/>
      <selection pane="bottomLeft" activeCell="A12" sqref="A12"/>
      <selection pane="bottomRight" activeCell="M19" sqref="M19"/>
    </sheetView>
  </sheetViews>
  <sheetFormatPr defaultColWidth="9" defaultRowHeight="17.399999999999999"/>
  <cols>
    <col min="1" max="1" width="34" style="15" customWidth="1"/>
    <col min="2" max="2" width="11.33203125" style="15" customWidth="1"/>
    <col min="3" max="3" width="8.6640625" style="15" customWidth="1"/>
    <col min="4" max="4" width="6.6640625" style="16" customWidth="1"/>
    <col min="5" max="5" width="13.109375" style="15" customWidth="1"/>
    <col min="6" max="6" width="23.6640625" style="15" customWidth="1"/>
    <col min="7" max="9" width="13.109375" style="15" customWidth="1"/>
    <col min="10" max="10" width="20.77734375" style="18" customWidth="1"/>
    <col min="11" max="11" width="13.21875" style="18" customWidth="1"/>
    <col min="12" max="12" width="22.109375" style="19" customWidth="1"/>
    <col min="13" max="13" width="48.88671875" style="108" customWidth="1"/>
    <col min="14" max="14" width="42.44140625" style="15" customWidth="1"/>
    <col min="15" max="18" width="16.6640625" style="15" customWidth="1"/>
    <col min="19" max="19" width="12.88671875" style="15" customWidth="1"/>
    <col min="20" max="20" width="11.109375" style="15" customWidth="1"/>
    <col min="21" max="21" width="10.44140625" style="15" customWidth="1"/>
    <col min="22" max="25" width="9" style="39"/>
    <col min="26" max="16384" width="9" style="15"/>
  </cols>
  <sheetData>
    <row r="1" spans="1:25" s="39" customFormat="1" ht="27.6" customHeight="1">
      <c r="A1" s="224" t="s">
        <v>189</v>
      </c>
      <c r="C1" s="40"/>
      <c r="D1" s="41" t="s">
        <v>119</v>
      </c>
      <c r="E1" s="40"/>
      <c r="M1" s="105"/>
      <c r="O1" s="53"/>
      <c r="Q1" s="42"/>
      <c r="R1" s="42"/>
    </row>
    <row r="2" spans="1:25" s="39" customFormat="1" ht="18" customHeight="1" thickBot="1">
      <c r="A2" s="225"/>
      <c r="C2" s="40"/>
      <c r="D2" s="43" t="s">
        <v>120</v>
      </c>
      <c r="F2" s="43"/>
      <c r="G2" s="43"/>
      <c r="H2" s="43"/>
      <c r="I2" s="43"/>
      <c r="J2" s="42"/>
      <c r="K2" s="44"/>
      <c r="M2" s="105"/>
      <c r="O2" s="99" t="s">
        <v>121</v>
      </c>
      <c r="P2" s="53"/>
      <c r="Q2" s="42"/>
      <c r="R2" s="42"/>
    </row>
    <row r="3" spans="1:25" s="39" customFormat="1" ht="23.1" customHeight="1">
      <c r="C3" s="40"/>
      <c r="D3" s="45" t="s">
        <v>122</v>
      </c>
      <c r="E3" s="32"/>
      <c r="F3" s="39" t="s">
        <v>123</v>
      </c>
      <c r="G3" s="43"/>
      <c r="H3" s="43"/>
      <c r="I3" s="43"/>
      <c r="K3" s="44"/>
      <c r="N3" s="50"/>
      <c r="O3" s="163" t="s">
        <v>124</v>
      </c>
      <c r="Q3" s="97" t="s">
        <v>125</v>
      </c>
      <c r="T3" s="96" t="s">
        <v>126</v>
      </c>
    </row>
    <row r="4" spans="1:25" s="39" customFormat="1" ht="23.1" customHeight="1">
      <c r="C4" s="40"/>
      <c r="D4" s="45"/>
      <c r="G4" s="43"/>
      <c r="H4" s="43"/>
      <c r="I4" s="43"/>
      <c r="K4" s="44"/>
      <c r="L4" s="98" t="s">
        <v>127</v>
      </c>
      <c r="M4" s="155">
        <v>10000000</v>
      </c>
      <c r="O4" s="164" t="s">
        <v>128</v>
      </c>
      <c r="P4" s="46"/>
      <c r="R4" s="42"/>
    </row>
    <row r="5" spans="1:25" ht="23.1" customHeight="1">
      <c r="A5" s="39"/>
      <c r="B5" s="39"/>
      <c r="C5" s="40"/>
      <c r="D5" s="47"/>
      <c r="E5" s="55" t="s">
        <v>129</v>
      </c>
      <c r="F5" s="30" t="s">
        <v>130</v>
      </c>
      <c r="G5" s="30" t="s">
        <v>131</v>
      </c>
      <c r="H5" s="30" t="s">
        <v>132</v>
      </c>
      <c r="I5" s="165" t="s">
        <v>133</v>
      </c>
      <c r="J5" s="38"/>
      <c r="K5" s="38"/>
      <c r="L5" s="98" t="s">
        <v>134</v>
      </c>
      <c r="M5" s="156">
        <f>SUM(J:J)</f>
        <v>7729415</v>
      </c>
      <c r="N5"/>
      <c r="O5" s="163" t="s">
        <v>135</v>
      </c>
      <c r="P5" s="91"/>
      <c r="Q5" s="39"/>
      <c r="R5" s="46"/>
      <c r="S5" s="39"/>
      <c r="T5" s="42"/>
      <c r="U5" s="39"/>
    </row>
    <row r="6" spans="1:25" ht="23.1" customHeight="1">
      <c r="B6" s="39"/>
      <c r="C6" s="39"/>
      <c r="D6" s="40"/>
      <c r="E6" s="25" t="s">
        <v>190</v>
      </c>
      <c r="F6" s="37" t="s">
        <v>296</v>
      </c>
      <c r="G6" s="25" t="s">
        <v>191</v>
      </c>
      <c r="H6" s="25" t="s">
        <v>192</v>
      </c>
      <c r="I6" s="31" t="s">
        <v>193</v>
      </c>
      <c r="J6" s="38"/>
      <c r="K6" s="38"/>
      <c r="L6" s="90" t="s">
        <v>136</v>
      </c>
      <c r="M6" s="154">
        <f>M4-M5</f>
        <v>2270585</v>
      </c>
      <c r="N6" s="92"/>
      <c r="O6" s="93"/>
      <c r="P6" s="39"/>
      <c r="Q6" s="39"/>
      <c r="R6" s="86"/>
      <c r="S6" s="39"/>
      <c r="T6" s="42"/>
      <c r="U6" s="39"/>
    </row>
    <row r="7" spans="1:25" s="48" customFormat="1" ht="23.1" customHeight="1">
      <c r="D7" s="49"/>
      <c r="L7" s="226" t="s">
        <v>137</v>
      </c>
      <c r="M7" s="226"/>
      <c r="N7" s="101"/>
      <c r="S7" s="51"/>
    </row>
    <row r="8" spans="1:25" s="39" customFormat="1" ht="23.1" customHeight="1">
      <c r="D8" s="50"/>
      <c r="L8" s="227"/>
      <c r="M8" s="227"/>
      <c r="S8" s="52"/>
    </row>
    <row r="9" spans="1:25" s="16" customFormat="1">
      <c r="A9" s="39"/>
      <c r="B9" s="38"/>
      <c r="C9" s="38"/>
      <c r="D9" s="38"/>
      <c r="E9" s="38"/>
      <c r="F9" s="38"/>
      <c r="G9" s="38"/>
      <c r="H9" s="38"/>
      <c r="I9" s="38"/>
      <c r="J9" s="38"/>
      <c r="K9" s="38"/>
      <c r="L9" s="227"/>
      <c r="M9" s="227"/>
      <c r="N9" s="38"/>
      <c r="O9" s="38"/>
      <c r="P9" s="38"/>
      <c r="Q9" s="38"/>
      <c r="R9" s="38"/>
      <c r="S9" s="38"/>
      <c r="T9" s="38"/>
      <c r="U9" s="38"/>
      <c r="V9" s="40"/>
      <c r="W9" s="40"/>
      <c r="X9" s="40"/>
      <c r="Y9" s="40"/>
    </row>
    <row r="10" spans="1:25" s="16" customFormat="1" ht="21.6">
      <c r="B10" s="38"/>
      <c r="C10" s="38"/>
      <c r="D10" s="102" t="s">
        <v>138</v>
      </c>
      <c r="E10" s="38"/>
      <c r="F10" s="38"/>
      <c r="G10" s="38"/>
      <c r="H10" s="38"/>
      <c r="I10" s="38"/>
      <c r="J10" s="38"/>
      <c r="K10" s="38"/>
      <c r="L10" s="38"/>
      <c r="M10" s="106"/>
      <c r="N10" s="38"/>
      <c r="O10" s="100" t="s">
        <v>139</v>
      </c>
      <c r="P10" s="54"/>
      <c r="Q10" s="54"/>
      <c r="R10" s="54"/>
      <c r="S10" s="52" t="s">
        <v>140</v>
      </c>
      <c r="T10" s="38"/>
      <c r="U10" s="38"/>
      <c r="V10" s="40"/>
      <c r="W10" s="40"/>
      <c r="X10" s="40"/>
      <c r="Y10" s="40"/>
    </row>
    <row r="11" spans="1:25" s="16" customFormat="1" ht="55.05" customHeight="1">
      <c r="A11" s="89" t="s">
        <v>194</v>
      </c>
      <c r="B11" s="56" t="s">
        <v>141</v>
      </c>
      <c r="C11" s="57" t="s">
        <v>142</v>
      </c>
      <c r="D11" s="58" t="s">
        <v>143</v>
      </c>
      <c r="E11" s="58" t="s">
        <v>144</v>
      </c>
      <c r="F11" s="58" t="s">
        <v>145</v>
      </c>
      <c r="G11" s="58" t="s">
        <v>146</v>
      </c>
      <c r="H11" s="58" t="s">
        <v>147</v>
      </c>
      <c r="I11" s="58" t="s">
        <v>148</v>
      </c>
      <c r="J11" s="59" t="s">
        <v>149</v>
      </c>
      <c r="K11" s="60" t="s">
        <v>150</v>
      </c>
      <c r="L11" s="58" t="s">
        <v>151</v>
      </c>
      <c r="M11" s="107" t="s">
        <v>152</v>
      </c>
      <c r="N11" s="58" t="s">
        <v>153</v>
      </c>
      <c r="O11" s="58" t="s">
        <v>154</v>
      </c>
      <c r="P11" s="58" t="s">
        <v>155</v>
      </c>
      <c r="Q11" s="58" t="s">
        <v>156</v>
      </c>
      <c r="R11" s="58" t="s">
        <v>157</v>
      </c>
      <c r="S11" s="61" t="s">
        <v>158</v>
      </c>
      <c r="T11" s="61" t="s">
        <v>159</v>
      </c>
      <c r="U11" s="85" t="s">
        <v>160</v>
      </c>
      <c r="V11" s="158" t="s">
        <v>161</v>
      </c>
      <c r="W11" s="40"/>
      <c r="X11" s="40"/>
      <c r="Y11" s="40"/>
    </row>
    <row r="12" spans="1:25" s="24" customFormat="1" ht="55.05" customHeight="1">
      <c r="A12" s="130" t="s">
        <v>195</v>
      </c>
      <c r="B12" s="131"/>
      <c r="C12" s="119"/>
      <c r="D12" s="120">
        <v>1</v>
      </c>
      <c r="E12" s="121"/>
      <c r="F12" s="121">
        <v>20000</v>
      </c>
      <c r="G12" s="121"/>
      <c r="H12" s="121"/>
      <c r="I12" s="121"/>
      <c r="J12" s="122">
        <f>IF(SUM(E12:I12)=0, " ", SUM(E12:I12))</f>
        <v>20000</v>
      </c>
      <c r="K12" s="123"/>
      <c r="L12" s="132" t="s">
        <v>196</v>
      </c>
      <c r="M12" s="125" t="s">
        <v>197</v>
      </c>
      <c r="N12" s="124"/>
      <c r="O12" s="126"/>
      <c r="P12" s="126"/>
      <c r="Q12" s="126"/>
      <c r="R12" s="127"/>
      <c r="S12" s="126"/>
      <c r="T12" s="126"/>
      <c r="U12" s="128"/>
      <c r="V12" s="159"/>
      <c r="W12" s="94"/>
      <c r="X12" s="94"/>
      <c r="Y12" s="94"/>
    </row>
    <row r="13" spans="1:25" s="26" customFormat="1" ht="55.05" customHeight="1">
      <c r="A13" s="104" t="s">
        <v>198</v>
      </c>
      <c r="B13" s="133"/>
      <c r="C13" s="63"/>
      <c r="D13" s="64">
        <v>2</v>
      </c>
      <c r="E13" s="73">
        <v>1390000</v>
      </c>
      <c r="F13" s="73">
        <v>20000</v>
      </c>
      <c r="G13" s="73"/>
      <c r="H13" s="73"/>
      <c r="I13" s="73"/>
      <c r="J13" s="68">
        <f t="shared" ref="J13:J29" si="0">IF(SUM(E13:I13)=0, " ", SUM(E13:I13))</f>
        <v>1410000</v>
      </c>
      <c r="K13" s="69"/>
      <c r="L13" s="65" t="s">
        <v>196</v>
      </c>
      <c r="M13" s="134" t="s">
        <v>199</v>
      </c>
      <c r="N13" s="66" t="s">
        <v>200</v>
      </c>
      <c r="O13" s="67"/>
      <c r="P13" s="67"/>
      <c r="Q13" s="67"/>
      <c r="R13" s="135"/>
      <c r="S13" s="67"/>
      <c r="T13" s="67"/>
      <c r="U13" s="136"/>
      <c r="V13" s="67"/>
      <c r="W13" s="95"/>
      <c r="X13" s="95"/>
      <c r="Y13" s="95"/>
    </row>
    <row r="14" spans="1:25" s="26" customFormat="1" ht="55.05" customHeight="1">
      <c r="A14" s="104" t="s">
        <v>201</v>
      </c>
      <c r="B14" s="137"/>
      <c r="C14" s="63"/>
      <c r="D14" s="64">
        <v>3</v>
      </c>
      <c r="E14" s="73">
        <v>5150000</v>
      </c>
      <c r="F14" s="73"/>
      <c r="G14" s="73"/>
      <c r="H14" s="73"/>
      <c r="I14" s="73"/>
      <c r="J14" s="68">
        <f t="shared" si="0"/>
        <v>5150000</v>
      </c>
      <c r="K14" s="69"/>
      <c r="L14" s="65" t="s">
        <v>196</v>
      </c>
      <c r="M14" s="134" t="s">
        <v>202</v>
      </c>
      <c r="N14" s="66" t="s">
        <v>200</v>
      </c>
      <c r="O14" s="67" t="s">
        <v>203</v>
      </c>
      <c r="P14" s="67" t="s">
        <v>204</v>
      </c>
      <c r="Q14" s="67">
        <v>9101112</v>
      </c>
      <c r="R14" s="135" t="s">
        <v>205</v>
      </c>
      <c r="S14" s="67"/>
      <c r="T14" s="67"/>
      <c r="U14" s="136"/>
      <c r="V14" s="160"/>
      <c r="W14" s="95"/>
      <c r="X14" s="95"/>
      <c r="Y14" s="95"/>
    </row>
    <row r="15" spans="1:25" s="26" customFormat="1" ht="55.05" customHeight="1">
      <c r="A15" s="104" t="s">
        <v>206</v>
      </c>
      <c r="B15" s="138"/>
      <c r="C15" s="63"/>
      <c r="D15" s="64">
        <v>4</v>
      </c>
      <c r="E15" s="73"/>
      <c r="F15" s="73"/>
      <c r="G15" s="73">
        <v>25800</v>
      </c>
      <c r="H15" s="73"/>
      <c r="I15" s="139">
        <v>4000</v>
      </c>
      <c r="J15" s="68">
        <f t="shared" si="0"/>
        <v>29800</v>
      </c>
      <c r="K15" s="69"/>
      <c r="L15" s="65" t="s">
        <v>207</v>
      </c>
      <c r="M15" s="134" t="s">
        <v>208</v>
      </c>
      <c r="N15" s="66" t="s">
        <v>294</v>
      </c>
      <c r="O15" s="67" t="s">
        <v>203</v>
      </c>
      <c r="P15" s="67" t="s">
        <v>204</v>
      </c>
      <c r="Q15" s="67">
        <v>9101112</v>
      </c>
      <c r="R15" s="135" t="s">
        <v>209</v>
      </c>
      <c r="S15" s="67"/>
      <c r="T15" s="67"/>
      <c r="U15" s="136"/>
      <c r="V15" s="161"/>
      <c r="W15" s="95"/>
      <c r="X15" s="95"/>
      <c r="Y15" s="95"/>
    </row>
    <row r="16" spans="1:25" s="26" customFormat="1" ht="55.05" customHeight="1">
      <c r="A16" s="104" t="s">
        <v>210</v>
      </c>
      <c r="B16" s="138"/>
      <c r="C16" s="63"/>
      <c r="D16" s="64">
        <v>5</v>
      </c>
      <c r="E16" s="73"/>
      <c r="F16" s="73"/>
      <c r="G16" s="73">
        <v>25800</v>
      </c>
      <c r="H16" s="73"/>
      <c r="I16" s="139">
        <v>6610</v>
      </c>
      <c r="J16" s="68">
        <f t="shared" si="0"/>
        <v>32410</v>
      </c>
      <c r="K16" s="69"/>
      <c r="L16" s="65" t="s">
        <v>207</v>
      </c>
      <c r="M16" s="134" t="s">
        <v>211</v>
      </c>
      <c r="N16" s="66" t="s">
        <v>295</v>
      </c>
      <c r="O16" s="67" t="s">
        <v>203</v>
      </c>
      <c r="P16" s="67" t="s">
        <v>212</v>
      </c>
      <c r="Q16" s="67">
        <v>9101112</v>
      </c>
      <c r="R16" s="135" t="s">
        <v>213</v>
      </c>
      <c r="S16" s="67"/>
      <c r="T16" s="67"/>
      <c r="U16" s="136"/>
      <c r="V16" s="161"/>
      <c r="W16" s="95"/>
      <c r="X16" s="95"/>
      <c r="Y16" s="95"/>
    </row>
    <row r="17" spans="1:25" s="26" customFormat="1" ht="55.05" customHeight="1">
      <c r="A17" s="104" t="s">
        <v>214</v>
      </c>
      <c r="B17" s="138"/>
      <c r="C17" s="63" t="s">
        <v>215</v>
      </c>
      <c r="D17" s="64">
        <v>6</v>
      </c>
      <c r="E17" s="73"/>
      <c r="F17" s="73"/>
      <c r="G17" s="73"/>
      <c r="H17" s="73"/>
      <c r="I17" s="73" t="s">
        <v>216</v>
      </c>
      <c r="J17" s="68" t="str">
        <f t="shared" si="0"/>
        <v xml:space="preserve"> </v>
      </c>
      <c r="K17" s="69"/>
      <c r="L17" s="65" t="s">
        <v>217</v>
      </c>
      <c r="M17" s="134" t="s">
        <v>218</v>
      </c>
      <c r="N17" s="66" t="s">
        <v>219</v>
      </c>
      <c r="O17" s="67"/>
      <c r="P17" s="67"/>
      <c r="Q17" s="67"/>
      <c r="R17" s="135"/>
      <c r="S17" s="67"/>
      <c r="T17" s="67"/>
      <c r="U17" s="136"/>
      <c r="V17" s="67"/>
      <c r="W17" s="95"/>
      <c r="X17" s="95"/>
      <c r="Y17" s="95"/>
    </row>
    <row r="18" spans="1:25" s="26" customFormat="1" ht="55.05" customHeight="1">
      <c r="A18" s="104" t="s">
        <v>214</v>
      </c>
      <c r="B18" s="138"/>
      <c r="C18" s="63" t="s">
        <v>220</v>
      </c>
      <c r="D18" s="64">
        <v>7</v>
      </c>
      <c r="E18" s="73"/>
      <c r="F18" s="73"/>
      <c r="G18" s="73"/>
      <c r="H18" s="73">
        <v>78500</v>
      </c>
      <c r="I18" s="139"/>
      <c r="J18" s="68">
        <f t="shared" si="0"/>
        <v>78500</v>
      </c>
      <c r="K18" s="69"/>
      <c r="L18" s="65" t="s">
        <v>217</v>
      </c>
      <c r="M18" s="134" t="s">
        <v>218</v>
      </c>
      <c r="N18" s="66" t="s">
        <v>219</v>
      </c>
      <c r="O18" s="67"/>
      <c r="P18" s="67"/>
      <c r="Q18" s="67"/>
      <c r="R18" s="135"/>
      <c r="S18" s="67"/>
      <c r="T18" s="67"/>
      <c r="U18" s="136"/>
      <c r="V18" s="160"/>
      <c r="W18" s="95"/>
      <c r="X18" s="95"/>
      <c r="Y18" s="95"/>
    </row>
    <row r="19" spans="1:25" s="26" customFormat="1" ht="55.05" customHeight="1">
      <c r="A19" s="104" t="s">
        <v>221</v>
      </c>
      <c r="B19" s="138"/>
      <c r="C19" s="63"/>
      <c r="D19" s="64">
        <v>8</v>
      </c>
      <c r="E19" s="73"/>
      <c r="F19" s="73"/>
      <c r="G19" s="73"/>
      <c r="H19" s="73">
        <v>11137</v>
      </c>
      <c r="I19" s="139"/>
      <c r="J19" s="68">
        <f t="shared" si="0"/>
        <v>11137</v>
      </c>
      <c r="K19" s="69"/>
      <c r="L19" s="65" t="s">
        <v>222</v>
      </c>
      <c r="M19" s="134" t="s">
        <v>223</v>
      </c>
      <c r="N19" s="66" t="s">
        <v>224</v>
      </c>
      <c r="O19" s="67" t="s">
        <v>225</v>
      </c>
      <c r="P19" s="67" t="s">
        <v>226</v>
      </c>
      <c r="Q19" s="67">
        <v>1122333</v>
      </c>
      <c r="R19" s="135" t="s">
        <v>227</v>
      </c>
      <c r="S19" s="67"/>
      <c r="T19" s="67"/>
      <c r="U19" s="136"/>
      <c r="V19" s="161"/>
      <c r="W19" s="95"/>
      <c r="X19" s="95"/>
      <c r="Y19" s="95"/>
    </row>
    <row r="20" spans="1:25" s="26" customFormat="1" ht="55.05" customHeight="1">
      <c r="A20" s="104" t="s">
        <v>228</v>
      </c>
      <c r="B20" s="138"/>
      <c r="C20" s="63"/>
      <c r="D20" s="64">
        <v>9</v>
      </c>
      <c r="E20" s="73"/>
      <c r="F20" s="73"/>
      <c r="G20" s="73"/>
      <c r="H20" s="73">
        <v>5568</v>
      </c>
      <c r="I20" s="139"/>
      <c r="J20" s="68">
        <f t="shared" si="0"/>
        <v>5568</v>
      </c>
      <c r="K20" s="69"/>
      <c r="L20" s="65" t="s">
        <v>229</v>
      </c>
      <c r="M20" s="134" t="s">
        <v>230</v>
      </c>
      <c r="N20" s="66" t="s">
        <v>231</v>
      </c>
      <c r="O20" s="67" t="s">
        <v>232</v>
      </c>
      <c r="P20" s="67" t="s">
        <v>233</v>
      </c>
      <c r="Q20" s="67">
        <v>1122333</v>
      </c>
      <c r="R20" s="135" t="s">
        <v>234</v>
      </c>
      <c r="S20" s="67"/>
      <c r="T20" s="67"/>
      <c r="U20" s="136"/>
      <c r="V20" s="67"/>
      <c r="W20" s="95"/>
      <c r="X20" s="95"/>
      <c r="Y20" s="95"/>
    </row>
    <row r="21" spans="1:25" s="26" customFormat="1" ht="55.05" customHeight="1">
      <c r="A21" s="104" t="s">
        <v>235</v>
      </c>
      <c r="B21" s="138"/>
      <c r="C21" s="63"/>
      <c r="D21" s="64">
        <v>10</v>
      </c>
      <c r="E21" s="73"/>
      <c r="F21" s="73"/>
      <c r="G21" s="73"/>
      <c r="H21" s="73"/>
      <c r="I21" s="73">
        <v>122000</v>
      </c>
      <c r="J21" s="68">
        <f t="shared" si="0"/>
        <v>122000</v>
      </c>
      <c r="K21" s="69"/>
      <c r="L21" s="66" t="s">
        <v>196</v>
      </c>
      <c r="M21" s="134" t="s">
        <v>236</v>
      </c>
      <c r="N21" s="66" t="s">
        <v>237</v>
      </c>
      <c r="O21" s="67"/>
      <c r="P21" s="67"/>
      <c r="Q21" s="67"/>
      <c r="R21" s="135"/>
      <c r="S21" s="67"/>
      <c r="T21" s="67"/>
      <c r="U21" s="136"/>
      <c r="V21" s="67"/>
      <c r="W21" s="95"/>
      <c r="X21" s="95"/>
      <c r="Y21" s="95"/>
    </row>
    <row r="22" spans="1:25" s="24" customFormat="1" ht="55.05" customHeight="1">
      <c r="A22" s="104" t="s">
        <v>238</v>
      </c>
      <c r="B22" s="138"/>
      <c r="C22" s="63" t="s">
        <v>215</v>
      </c>
      <c r="D22" s="64">
        <v>11</v>
      </c>
      <c r="E22" s="73"/>
      <c r="F22" s="73"/>
      <c r="G22" s="73"/>
      <c r="H22" s="73"/>
      <c r="I22" s="73" t="s">
        <v>216</v>
      </c>
      <c r="J22" s="68" t="str">
        <f t="shared" si="0"/>
        <v xml:space="preserve"> </v>
      </c>
      <c r="K22" s="69"/>
      <c r="L22" s="66" t="s">
        <v>196</v>
      </c>
      <c r="M22" s="134" t="s">
        <v>236</v>
      </c>
      <c r="N22" s="66" t="s">
        <v>239</v>
      </c>
      <c r="O22" s="67"/>
      <c r="P22" s="67"/>
      <c r="Q22" s="67"/>
      <c r="R22" s="135"/>
      <c r="S22" s="67"/>
      <c r="T22" s="67"/>
      <c r="U22" s="136"/>
      <c r="V22" s="67"/>
      <c r="W22" s="94"/>
      <c r="X22" s="94"/>
      <c r="Y22" s="94"/>
    </row>
    <row r="23" spans="1:25" s="26" customFormat="1" ht="55.05" customHeight="1">
      <c r="A23" s="104" t="s">
        <v>240</v>
      </c>
      <c r="B23" s="138"/>
      <c r="C23" s="63" t="s">
        <v>220</v>
      </c>
      <c r="D23" s="64">
        <v>12</v>
      </c>
      <c r="E23" s="73"/>
      <c r="F23" s="73"/>
      <c r="G23" s="73"/>
      <c r="H23" s="73"/>
      <c r="I23" s="73">
        <v>10000</v>
      </c>
      <c r="J23" s="68">
        <f>IF(SUM(E23:I23)=0, " ", SUM(E23:I23))</f>
        <v>10000</v>
      </c>
      <c r="K23" s="69"/>
      <c r="L23" s="66" t="s">
        <v>196</v>
      </c>
      <c r="M23" s="134" t="s">
        <v>241</v>
      </c>
      <c r="N23" s="66" t="s">
        <v>242</v>
      </c>
      <c r="O23" s="67"/>
      <c r="P23" s="67"/>
      <c r="Q23" s="67"/>
      <c r="R23" s="135"/>
      <c r="S23" s="67"/>
      <c r="T23" s="67"/>
      <c r="U23" s="136"/>
      <c r="V23" s="160"/>
      <c r="W23" s="95"/>
      <c r="X23" s="95"/>
      <c r="Y23" s="95"/>
    </row>
    <row r="24" spans="1:25" s="26" customFormat="1" ht="65.55" customHeight="1">
      <c r="A24" s="104" t="s">
        <v>243</v>
      </c>
      <c r="B24" s="138"/>
      <c r="C24" s="63" t="s">
        <v>215</v>
      </c>
      <c r="D24" s="64">
        <v>13</v>
      </c>
      <c r="E24" s="73"/>
      <c r="F24" s="73"/>
      <c r="G24" s="73"/>
      <c r="H24" s="73"/>
      <c r="I24" s="73" t="s">
        <v>216</v>
      </c>
      <c r="J24" s="68" t="str">
        <f t="shared" ref="J24" si="1">IF(SUM(E24:I24)=0, " ", SUM(E24:I24))</f>
        <v xml:space="preserve"> </v>
      </c>
      <c r="K24" s="69"/>
      <c r="L24" s="65" t="s">
        <v>196</v>
      </c>
      <c r="M24" s="134" t="s">
        <v>244</v>
      </c>
      <c r="N24" s="66" t="s">
        <v>245</v>
      </c>
      <c r="O24" s="67"/>
      <c r="P24" s="67"/>
      <c r="Q24" s="67"/>
      <c r="R24" s="135"/>
      <c r="S24" s="67"/>
      <c r="T24" s="67"/>
      <c r="U24" s="136"/>
      <c r="V24" s="161"/>
      <c r="W24" s="95"/>
      <c r="X24" s="95"/>
      <c r="Y24" s="95"/>
    </row>
    <row r="25" spans="1:25" s="26" customFormat="1" ht="55.05" customHeight="1">
      <c r="A25" s="104" t="s">
        <v>246</v>
      </c>
      <c r="B25" s="138"/>
      <c r="C25" s="63" t="s">
        <v>220</v>
      </c>
      <c r="D25" s="64">
        <v>14</v>
      </c>
      <c r="E25" s="73"/>
      <c r="F25" s="73"/>
      <c r="G25" s="73"/>
      <c r="H25" s="73"/>
      <c r="I25" s="73">
        <v>20000</v>
      </c>
      <c r="J25" s="68">
        <f t="shared" si="0"/>
        <v>20000</v>
      </c>
      <c r="K25" s="69"/>
      <c r="L25" s="65" t="s">
        <v>196</v>
      </c>
      <c r="M25" s="134" t="s">
        <v>247</v>
      </c>
      <c r="N25" s="66" t="s">
        <v>248</v>
      </c>
      <c r="O25" s="67"/>
      <c r="P25" s="67"/>
      <c r="Q25" s="67"/>
      <c r="R25" s="135"/>
      <c r="S25" s="67"/>
      <c r="T25" s="67"/>
      <c r="U25" s="136"/>
      <c r="V25" s="161"/>
      <c r="W25" s="95"/>
      <c r="X25" s="95"/>
      <c r="Y25" s="95"/>
    </row>
    <row r="26" spans="1:25" s="26" customFormat="1" ht="55.05" customHeight="1">
      <c r="A26" s="104" t="s">
        <v>249</v>
      </c>
      <c r="B26" s="138"/>
      <c r="C26" s="63"/>
      <c r="D26" s="64">
        <v>15</v>
      </c>
      <c r="E26" s="73"/>
      <c r="F26" s="73"/>
      <c r="G26" s="73"/>
      <c r="H26" s="73"/>
      <c r="I26" s="73">
        <v>250000</v>
      </c>
      <c r="J26" s="68">
        <f t="shared" si="0"/>
        <v>250000</v>
      </c>
      <c r="K26" s="69"/>
      <c r="L26" s="65" t="s">
        <v>196</v>
      </c>
      <c r="M26" s="134" t="s">
        <v>250</v>
      </c>
      <c r="N26" s="66"/>
      <c r="O26" s="67"/>
      <c r="P26" s="67"/>
      <c r="Q26" s="67"/>
      <c r="R26" s="135"/>
      <c r="S26" s="67"/>
      <c r="T26" s="67"/>
      <c r="U26" s="136"/>
      <c r="V26" s="161"/>
      <c r="W26" s="95"/>
      <c r="X26" s="95"/>
      <c r="Y26" s="95"/>
    </row>
    <row r="27" spans="1:25" s="26" customFormat="1" ht="55.05" customHeight="1">
      <c r="A27" s="104" t="s">
        <v>251</v>
      </c>
      <c r="B27" s="138"/>
      <c r="C27" s="63"/>
      <c r="D27" s="64">
        <v>16</v>
      </c>
      <c r="E27" s="73"/>
      <c r="F27" s="73"/>
      <c r="G27" s="73"/>
      <c r="H27" s="73"/>
      <c r="I27" s="73">
        <v>50000</v>
      </c>
      <c r="J27" s="68">
        <f t="shared" si="0"/>
        <v>50000</v>
      </c>
      <c r="K27" s="69"/>
      <c r="L27" s="66" t="s">
        <v>196</v>
      </c>
      <c r="M27" s="134" t="s">
        <v>252</v>
      </c>
      <c r="N27" s="66" t="s">
        <v>237</v>
      </c>
      <c r="O27" s="67"/>
      <c r="P27" s="67"/>
      <c r="Q27" s="67"/>
      <c r="R27" s="135"/>
      <c r="S27" s="67"/>
      <c r="T27" s="67"/>
      <c r="U27" s="136"/>
      <c r="V27" s="67"/>
      <c r="W27" s="95"/>
      <c r="X27" s="95"/>
      <c r="Y27" s="95"/>
    </row>
    <row r="28" spans="1:25" s="26" customFormat="1" ht="55.05" customHeight="1">
      <c r="A28" s="129" t="s">
        <v>253</v>
      </c>
      <c r="B28" s="140"/>
      <c r="C28" s="141"/>
      <c r="D28" s="142">
        <v>17</v>
      </c>
      <c r="E28" s="143"/>
      <c r="F28" s="143"/>
      <c r="G28" s="143"/>
      <c r="H28" s="143"/>
      <c r="I28" s="143">
        <v>270000</v>
      </c>
      <c r="J28" s="144">
        <f t="shared" si="0"/>
        <v>270000</v>
      </c>
      <c r="K28" s="145"/>
      <c r="L28" s="146" t="s">
        <v>254</v>
      </c>
      <c r="M28" s="147" t="s">
        <v>255</v>
      </c>
      <c r="N28" s="146" t="s">
        <v>256</v>
      </c>
      <c r="O28" s="148"/>
      <c r="P28" s="148"/>
      <c r="Q28" s="148"/>
      <c r="R28" s="149"/>
      <c r="S28" s="148"/>
      <c r="T28" s="148"/>
      <c r="U28" s="150"/>
      <c r="V28" s="67"/>
      <c r="W28" s="95"/>
      <c r="X28" s="95"/>
      <c r="Y28" s="95"/>
    </row>
    <row r="29" spans="1:25" s="26" customFormat="1" ht="55.05" customHeight="1" thickBot="1">
      <c r="A29" s="103" t="s">
        <v>257</v>
      </c>
      <c r="B29" s="109"/>
      <c r="C29" s="110"/>
      <c r="D29" s="111">
        <v>18</v>
      </c>
      <c r="E29" s="112"/>
      <c r="F29" s="112"/>
      <c r="G29" s="112"/>
      <c r="H29" s="112"/>
      <c r="I29" s="113">
        <v>270000</v>
      </c>
      <c r="J29" s="151">
        <f t="shared" si="0"/>
        <v>270000</v>
      </c>
      <c r="K29" s="152"/>
      <c r="L29" s="114" t="s">
        <v>196</v>
      </c>
      <c r="M29" s="115" t="s">
        <v>258</v>
      </c>
      <c r="N29" s="114" t="s">
        <v>259</v>
      </c>
      <c r="O29" s="116"/>
      <c r="P29" s="116"/>
      <c r="Q29" s="116"/>
      <c r="R29" s="117"/>
      <c r="S29" s="116"/>
      <c r="T29" s="116"/>
      <c r="U29" s="118"/>
      <c r="V29" s="160"/>
      <c r="W29" s="95"/>
      <c r="X29" s="95"/>
      <c r="Y29" s="95"/>
    </row>
    <row r="30" spans="1:25" s="39" customFormat="1" ht="37.5" customHeight="1" thickTop="1">
      <c r="A30" s="15"/>
      <c r="B30" s="15"/>
      <c r="C30" s="15"/>
      <c r="D30" s="16"/>
      <c r="E30" s="15"/>
      <c r="F30" s="15"/>
      <c r="G30" s="15"/>
      <c r="H30" s="15"/>
      <c r="I30" s="15"/>
      <c r="J30" s="18"/>
      <c r="K30" s="18"/>
      <c r="L30" s="19"/>
      <c r="M30" s="108"/>
      <c r="N30" s="15"/>
      <c r="O30" s="15"/>
      <c r="P30" s="15"/>
      <c r="Q30" s="15"/>
      <c r="R30" s="15"/>
      <c r="S30" s="15"/>
      <c r="T30" s="15"/>
      <c r="U30" s="15"/>
    </row>
    <row r="31" spans="1:25" ht="37.5" customHeight="1"/>
  </sheetData>
  <mergeCells count="2">
    <mergeCell ref="A1:A2"/>
    <mergeCell ref="L7:M9"/>
  </mergeCells>
  <phoneticPr fontId="3"/>
  <dataValidations count="2">
    <dataValidation type="list" imeMode="hiragana" allowBlank="1" showInputMessage="1" showErrorMessage="1" prompt="事前発議した場合、_x000a_同じ行を上書きして_x000a_事後発議してください" sqref="C13:C29" xr:uid="{DD33831C-4DF4-4176-A730-FA80CEA7C426}">
      <formula1>"事前, 事後"</formula1>
    </dataValidation>
    <dataValidation type="list" imeMode="hiragana" allowBlank="1" showInputMessage="1" showErrorMessage="1" sqref="C12" xr:uid="{E91203B5-F87E-4F2D-A269-83062CB6C0BC}">
      <formula1>"事前, 事後"</formula1>
    </dataValidation>
  </dataValidations>
  <hyperlinks>
    <hyperlink ref="L7" r:id="rId1" display="https://www.yokohama-cu.ac.jp/res_pro/internal/kaikeikun.html" xr:uid="{42AC4636-56A8-4F32-9D27-AED5438A6988}"/>
    <hyperlink ref="T3" r:id="rId2" xr:uid="{AB376C75-E3A3-4E80-A594-A5AB81503E50}"/>
    <hyperlink ref="O3" r:id="rId3" xr:uid="{3529AEB5-5563-4E4D-AFE3-58090355143F}"/>
    <hyperlink ref="O5" r:id="rId4" xr:uid="{FB9DE70A-C675-4292-83DB-53B0B41AEEF9}"/>
  </hyperlinks>
  <pageMargins left="0.7" right="0.7" top="0.75" bottom="0.75" header="0.3" footer="0.3"/>
  <pageSetup paperSize="9" scale="33" fitToHeight="0" orientation="landscape" r:id="rId5"/>
  <legacyDrawing r:id="rId6"/>
  <tableParts count="1">
    <tablePart r:id="rId7"/>
  </tableParts>
  <extLst>
    <ext xmlns:x14="http://schemas.microsoft.com/office/spreadsheetml/2009/9/main" uri="{CCE6A557-97BC-4b89-ADB6-D9C93CAAB3DF}">
      <x14:dataValidations xmlns:xm="http://schemas.microsoft.com/office/excel/2006/main" count="1">
        <x14:dataValidation type="list" errorStyle="information" allowBlank="1" showInputMessage="1" prompt="プルダウンで研究費を選んでください。_x000a_選択肢にない研究費を使用する場合は、直接入力してください。" xr:uid="{EE8E1221-D0AC-4CBE-A1D8-3D0176E4C2D3}">
          <x14:formula1>
            <xm:f>①管理台帳!$Y$3:$Y$20</xm:f>
          </x14:formula1>
          <xm:sqref>F6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1B038-1018-48E6-A1BC-CC2243BA807E}">
  <sheetPr>
    <tabColor rgb="FFFFC000"/>
    <pageSetUpPr fitToPage="1"/>
  </sheetPr>
  <dimension ref="A1:P28"/>
  <sheetViews>
    <sheetView view="pageBreakPreview" zoomScale="89" zoomScaleNormal="100" zoomScaleSheetLayoutView="89" workbookViewId="0">
      <selection activeCell="D20" sqref="D20"/>
    </sheetView>
  </sheetViews>
  <sheetFormatPr defaultRowHeight="13.2"/>
  <cols>
    <col min="1" max="1" width="20.88671875" style="2" customWidth="1"/>
    <col min="2" max="8" width="11.109375" style="2" customWidth="1"/>
    <col min="9" max="255" width="8.77734375" style="2"/>
    <col min="256" max="256" width="16.109375" style="2" customWidth="1"/>
    <col min="257" max="258" width="10.6640625" style="2" customWidth="1"/>
    <col min="259" max="259" width="9.21875" style="2" customWidth="1"/>
    <col min="260" max="260" width="2.88671875" style="2" bestFit="1" customWidth="1"/>
    <col min="261" max="264" width="10.6640625" style="2" customWidth="1"/>
    <col min="265" max="511" width="8.77734375" style="2"/>
    <col min="512" max="512" width="16.109375" style="2" customWidth="1"/>
    <col min="513" max="514" width="10.6640625" style="2" customWidth="1"/>
    <col min="515" max="515" width="9.21875" style="2" customWidth="1"/>
    <col min="516" max="516" width="2.88671875" style="2" bestFit="1" customWidth="1"/>
    <col min="517" max="520" width="10.6640625" style="2" customWidth="1"/>
    <col min="521" max="767" width="8.77734375" style="2"/>
    <col min="768" max="768" width="16.109375" style="2" customWidth="1"/>
    <col min="769" max="770" width="10.6640625" style="2" customWidth="1"/>
    <col min="771" max="771" width="9.21875" style="2" customWidth="1"/>
    <col min="772" max="772" width="2.88671875" style="2" bestFit="1" customWidth="1"/>
    <col min="773" max="776" width="10.6640625" style="2" customWidth="1"/>
    <col min="777" max="1023" width="8.77734375" style="2"/>
    <col min="1024" max="1024" width="16.109375" style="2" customWidth="1"/>
    <col min="1025" max="1026" width="10.6640625" style="2" customWidth="1"/>
    <col min="1027" max="1027" width="9.21875" style="2" customWidth="1"/>
    <col min="1028" max="1028" width="2.88671875" style="2" bestFit="1" customWidth="1"/>
    <col min="1029" max="1032" width="10.6640625" style="2" customWidth="1"/>
    <col min="1033" max="1279" width="8.77734375" style="2"/>
    <col min="1280" max="1280" width="16.109375" style="2" customWidth="1"/>
    <col min="1281" max="1282" width="10.6640625" style="2" customWidth="1"/>
    <col min="1283" max="1283" width="9.21875" style="2" customWidth="1"/>
    <col min="1284" max="1284" width="2.88671875" style="2" bestFit="1" customWidth="1"/>
    <col min="1285" max="1288" width="10.6640625" style="2" customWidth="1"/>
    <col min="1289" max="1535" width="8.77734375" style="2"/>
    <col min="1536" max="1536" width="16.109375" style="2" customWidth="1"/>
    <col min="1537" max="1538" width="10.6640625" style="2" customWidth="1"/>
    <col min="1539" max="1539" width="9.21875" style="2" customWidth="1"/>
    <col min="1540" max="1540" width="2.88671875" style="2" bestFit="1" customWidth="1"/>
    <col min="1541" max="1544" width="10.6640625" style="2" customWidth="1"/>
    <col min="1545" max="1791" width="8.77734375" style="2"/>
    <col min="1792" max="1792" width="16.109375" style="2" customWidth="1"/>
    <col min="1793" max="1794" width="10.6640625" style="2" customWidth="1"/>
    <col min="1795" max="1795" width="9.21875" style="2" customWidth="1"/>
    <col min="1796" max="1796" width="2.88671875" style="2" bestFit="1" customWidth="1"/>
    <col min="1797" max="1800" width="10.6640625" style="2" customWidth="1"/>
    <col min="1801" max="2047" width="8.77734375" style="2"/>
    <col min="2048" max="2048" width="16.109375" style="2" customWidth="1"/>
    <col min="2049" max="2050" width="10.6640625" style="2" customWidth="1"/>
    <col min="2051" max="2051" width="9.21875" style="2" customWidth="1"/>
    <col min="2052" max="2052" width="2.88671875" style="2" bestFit="1" customWidth="1"/>
    <col min="2053" max="2056" width="10.6640625" style="2" customWidth="1"/>
    <col min="2057" max="2303" width="8.77734375" style="2"/>
    <col min="2304" max="2304" width="16.109375" style="2" customWidth="1"/>
    <col min="2305" max="2306" width="10.6640625" style="2" customWidth="1"/>
    <col min="2307" max="2307" width="9.21875" style="2" customWidth="1"/>
    <col min="2308" max="2308" width="2.88671875" style="2" bestFit="1" customWidth="1"/>
    <col min="2309" max="2312" width="10.6640625" style="2" customWidth="1"/>
    <col min="2313" max="2559" width="8.77734375" style="2"/>
    <col min="2560" max="2560" width="16.109375" style="2" customWidth="1"/>
    <col min="2561" max="2562" width="10.6640625" style="2" customWidth="1"/>
    <col min="2563" max="2563" width="9.21875" style="2" customWidth="1"/>
    <col min="2564" max="2564" width="2.88671875" style="2" bestFit="1" customWidth="1"/>
    <col min="2565" max="2568" width="10.6640625" style="2" customWidth="1"/>
    <col min="2569" max="2815" width="8.77734375" style="2"/>
    <col min="2816" max="2816" width="16.109375" style="2" customWidth="1"/>
    <col min="2817" max="2818" width="10.6640625" style="2" customWidth="1"/>
    <col min="2819" max="2819" width="9.21875" style="2" customWidth="1"/>
    <col min="2820" max="2820" width="2.88671875" style="2" bestFit="1" customWidth="1"/>
    <col min="2821" max="2824" width="10.6640625" style="2" customWidth="1"/>
    <col min="2825" max="3071" width="8.77734375" style="2"/>
    <col min="3072" max="3072" width="16.109375" style="2" customWidth="1"/>
    <col min="3073" max="3074" width="10.6640625" style="2" customWidth="1"/>
    <col min="3075" max="3075" width="9.21875" style="2" customWidth="1"/>
    <col min="3076" max="3076" width="2.88671875" style="2" bestFit="1" customWidth="1"/>
    <col min="3077" max="3080" width="10.6640625" style="2" customWidth="1"/>
    <col min="3081" max="3327" width="8.77734375" style="2"/>
    <col min="3328" max="3328" width="16.109375" style="2" customWidth="1"/>
    <col min="3329" max="3330" width="10.6640625" style="2" customWidth="1"/>
    <col min="3331" max="3331" width="9.21875" style="2" customWidth="1"/>
    <col min="3332" max="3332" width="2.88671875" style="2" bestFit="1" customWidth="1"/>
    <col min="3333" max="3336" width="10.6640625" style="2" customWidth="1"/>
    <col min="3337" max="3583" width="8.77734375" style="2"/>
    <col min="3584" max="3584" width="16.109375" style="2" customWidth="1"/>
    <col min="3585" max="3586" width="10.6640625" style="2" customWidth="1"/>
    <col min="3587" max="3587" width="9.21875" style="2" customWidth="1"/>
    <col min="3588" max="3588" width="2.88671875" style="2" bestFit="1" customWidth="1"/>
    <col min="3589" max="3592" width="10.6640625" style="2" customWidth="1"/>
    <col min="3593" max="3839" width="8.77734375" style="2"/>
    <col min="3840" max="3840" width="16.109375" style="2" customWidth="1"/>
    <col min="3841" max="3842" width="10.6640625" style="2" customWidth="1"/>
    <col min="3843" max="3843" width="9.21875" style="2" customWidth="1"/>
    <col min="3844" max="3844" width="2.88671875" style="2" bestFit="1" customWidth="1"/>
    <col min="3845" max="3848" width="10.6640625" style="2" customWidth="1"/>
    <col min="3849" max="4095" width="8.77734375" style="2"/>
    <col min="4096" max="4096" width="16.109375" style="2" customWidth="1"/>
    <col min="4097" max="4098" width="10.6640625" style="2" customWidth="1"/>
    <col min="4099" max="4099" width="9.21875" style="2" customWidth="1"/>
    <col min="4100" max="4100" width="2.88671875" style="2" bestFit="1" customWidth="1"/>
    <col min="4101" max="4104" width="10.6640625" style="2" customWidth="1"/>
    <col min="4105" max="4351" width="8.77734375" style="2"/>
    <col min="4352" max="4352" width="16.109375" style="2" customWidth="1"/>
    <col min="4353" max="4354" width="10.6640625" style="2" customWidth="1"/>
    <col min="4355" max="4355" width="9.21875" style="2" customWidth="1"/>
    <col min="4356" max="4356" width="2.88671875" style="2" bestFit="1" customWidth="1"/>
    <col min="4357" max="4360" width="10.6640625" style="2" customWidth="1"/>
    <col min="4361" max="4607" width="8.77734375" style="2"/>
    <col min="4608" max="4608" width="16.109375" style="2" customWidth="1"/>
    <col min="4609" max="4610" width="10.6640625" style="2" customWidth="1"/>
    <col min="4611" max="4611" width="9.21875" style="2" customWidth="1"/>
    <col min="4612" max="4612" width="2.88671875" style="2" bestFit="1" customWidth="1"/>
    <col min="4613" max="4616" width="10.6640625" style="2" customWidth="1"/>
    <col min="4617" max="4863" width="8.77734375" style="2"/>
    <col min="4864" max="4864" width="16.109375" style="2" customWidth="1"/>
    <col min="4865" max="4866" width="10.6640625" style="2" customWidth="1"/>
    <col min="4867" max="4867" width="9.21875" style="2" customWidth="1"/>
    <col min="4868" max="4868" width="2.88671875" style="2" bestFit="1" customWidth="1"/>
    <col min="4869" max="4872" width="10.6640625" style="2" customWidth="1"/>
    <col min="4873" max="5119" width="8.77734375" style="2"/>
    <col min="5120" max="5120" width="16.109375" style="2" customWidth="1"/>
    <col min="5121" max="5122" width="10.6640625" style="2" customWidth="1"/>
    <col min="5123" max="5123" width="9.21875" style="2" customWidth="1"/>
    <col min="5124" max="5124" width="2.88671875" style="2" bestFit="1" customWidth="1"/>
    <col min="5125" max="5128" width="10.6640625" style="2" customWidth="1"/>
    <col min="5129" max="5375" width="8.77734375" style="2"/>
    <col min="5376" max="5376" width="16.109375" style="2" customWidth="1"/>
    <col min="5377" max="5378" width="10.6640625" style="2" customWidth="1"/>
    <col min="5379" max="5379" width="9.21875" style="2" customWidth="1"/>
    <col min="5380" max="5380" width="2.88671875" style="2" bestFit="1" customWidth="1"/>
    <col min="5381" max="5384" width="10.6640625" style="2" customWidth="1"/>
    <col min="5385" max="5631" width="8.77734375" style="2"/>
    <col min="5632" max="5632" width="16.109375" style="2" customWidth="1"/>
    <col min="5633" max="5634" width="10.6640625" style="2" customWidth="1"/>
    <col min="5635" max="5635" width="9.21875" style="2" customWidth="1"/>
    <col min="5636" max="5636" width="2.88671875" style="2" bestFit="1" customWidth="1"/>
    <col min="5637" max="5640" width="10.6640625" style="2" customWidth="1"/>
    <col min="5641" max="5887" width="8.77734375" style="2"/>
    <col min="5888" max="5888" width="16.109375" style="2" customWidth="1"/>
    <col min="5889" max="5890" width="10.6640625" style="2" customWidth="1"/>
    <col min="5891" max="5891" width="9.21875" style="2" customWidth="1"/>
    <col min="5892" max="5892" width="2.88671875" style="2" bestFit="1" customWidth="1"/>
    <col min="5893" max="5896" width="10.6640625" style="2" customWidth="1"/>
    <col min="5897" max="6143" width="8.77734375" style="2"/>
    <col min="6144" max="6144" width="16.109375" style="2" customWidth="1"/>
    <col min="6145" max="6146" width="10.6640625" style="2" customWidth="1"/>
    <col min="6147" max="6147" width="9.21875" style="2" customWidth="1"/>
    <col min="6148" max="6148" width="2.88671875" style="2" bestFit="1" customWidth="1"/>
    <col min="6149" max="6152" width="10.6640625" style="2" customWidth="1"/>
    <col min="6153" max="6399" width="8.77734375" style="2"/>
    <col min="6400" max="6400" width="16.109375" style="2" customWidth="1"/>
    <col min="6401" max="6402" width="10.6640625" style="2" customWidth="1"/>
    <col min="6403" max="6403" width="9.21875" style="2" customWidth="1"/>
    <col min="6404" max="6404" width="2.88671875" style="2" bestFit="1" customWidth="1"/>
    <col min="6405" max="6408" width="10.6640625" style="2" customWidth="1"/>
    <col min="6409" max="6655" width="8.77734375" style="2"/>
    <col min="6656" max="6656" width="16.109375" style="2" customWidth="1"/>
    <col min="6657" max="6658" width="10.6640625" style="2" customWidth="1"/>
    <col min="6659" max="6659" width="9.21875" style="2" customWidth="1"/>
    <col min="6660" max="6660" width="2.88671875" style="2" bestFit="1" customWidth="1"/>
    <col min="6661" max="6664" width="10.6640625" style="2" customWidth="1"/>
    <col min="6665" max="6911" width="8.77734375" style="2"/>
    <col min="6912" max="6912" width="16.109375" style="2" customWidth="1"/>
    <col min="6913" max="6914" width="10.6640625" style="2" customWidth="1"/>
    <col min="6915" max="6915" width="9.21875" style="2" customWidth="1"/>
    <col min="6916" max="6916" width="2.88671875" style="2" bestFit="1" customWidth="1"/>
    <col min="6917" max="6920" width="10.6640625" style="2" customWidth="1"/>
    <col min="6921" max="7167" width="8.77734375" style="2"/>
    <col min="7168" max="7168" width="16.109375" style="2" customWidth="1"/>
    <col min="7169" max="7170" width="10.6640625" style="2" customWidth="1"/>
    <col min="7171" max="7171" width="9.21875" style="2" customWidth="1"/>
    <col min="7172" max="7172" width="2.88671875" style="2" bestFit="1" customWidth="1"/>
    <col min="7173" max="7176" width="10.6640625" style="2" customWidth="1"/>
    <col min="7177" max="7423" width="8.77734375" style="2"/>
    <col min="7424" max="7424" width="16.109375" style="2" customWidth="1"/>
    <col min="7425" max="7426" width="10.6640625" style="2" customWidth="1"/>
    <col min="7427" max="7427" width="9.21875" style="2" customWidth="1"/>
    <col min="7428" max="7428" width="2.88671875" style="2" bestFit="1" customWidth="1"/>
    <col min="7429" max="7432" width="10.6640625" style="2" customWidth="1"/>
    <col min="7433" max="7679" width="8.77734375" style="2"/>
    <col min="7680" max="7680" width="16.109375" style="2" customWidth="1"/>
    <col min="7681" max="7682" width="10.6640625" style="2" customWidth="1"/>
    <col min="7683" max="7683" width="9.21875" style="2" customWidth="1"/>
    <col min="7684" max="7684" width="2.88671875" style="2" bestFit="1" customWidth="1"/>
    <col min="7685" max="7688" width="10.6640625" style="2" customWidth="1"/>
    <col min="7689" max="7935" width="8.77734375" style="2"/>
    <col min="7936" max="7936" width="16.109375" style="2" customWidth="1"/>
    <col min="7937" max="7938" width="10.6640625" style="2" customWidth="1"/>
    <col min="7939" max="7939" width="9.21875" style="2" customWidth="1"/>
    <col min="7940" max="7940" width="2.88671875" style="2" bestFit="1" customWidth="1"/>
    <col min="7941" max="7944" width="10.6640625" style="2" customWidth="1"/>
    <col min="7945" max="8191" width="8.77734375" style="2"/>
    <col min="8192" max="8192" width="16.109375" style="2" customWidth="1"/>
    <col min="8193" max="8194" width="10.6640625" style="2" customWidth="1"/>
    <col min="8195" max="8195" width="9.21875" style="2" customWidth="1"/>
    <col min="8196" max="8196" width="2.88671875" style="2" bestFit="1" customWidth="1"/>
    <col min="8197" max="8200" width="10.6640625" style="2" customWidth="1"/>
    <col min="8201" max="8447" width="8.77734375" style="2"/>
    <col min="8448" max="8448" width="16.109375" style="2" customWidth="1"/>
    <col min="8449" max="8450" width="10.6640625" style="2" customWidth="1"/>
    <col min="8451" max="8451" width="9.21875" style="2" customWidth="1"/>
    <col min="8452" max="8452" width="2.88671875" style="2" bestFit="1" customWidth="1"/>
    <col min="8453" max="8456" width="10.6640625" style="2" customWidth="1"/>
    <col min="8457" max="8703" width="8.77734375" style="2"/>
    <col min="8704" max="8704" width="16.109375" style="2" customWidth="1"/>
    <col min="8705" max="8706" width="10.6640625" style="2" customWidth="1"/>
    <col min="8707" max="8707" width="9.21875" style="2" customWidth="1"/>
    <col min="8708" max="8708" width="2.88671875" style="2" bestFit="1" customWidth="1"/>
    <col min="8709" max="8712" width="10.6640625" style="2" customWidth="1"/>
    <col min="8713" max="8959" width="8.77734375" style="2"/>
    <col min="8960" max="8960" width="16.109375" style="2" customWidth="1"/>
    <col min="8961" max="8962" width="10.6640625" style="2" customWidth="1"/>
    <col min="8963" max="8963" width="9.21875" style="2" customWidth="1"/>
    <col min="8964" max="8964" width="2.88671875" style="2" bestFit="1" customWidth="1"/>
    <col min="8965" max="8968" width="10.6640625" style="2" customWidth="1"/>
    <col min="8969" max="9215" width="8.77734375" style="2"/>
    <col min="9216" max="9216" width="16.109375" style="2" customWidth="1"/>
    <col min="9217" max="9218" width="10.6640625" style="2" customWidth="1"/>
    <col min="9219" max="9219" width="9.21875" style="2" customWidth="1"/>
    <col min="9220" max="9220" width="2.88671875" style="2" bestFit="1" customWidth="1"/>
    <col min="9221" max="9224" width="10.6640625" style="2" customWidth="1"/>
    <col min="9225" max="9471" width="8.77734375" style="2"/>
    <col min="9472" max="9472" width="16.109375" style="2" customWidth="1"/>
    <col min="9473" max="9474" width="10.6640625" style="2" customWidth="1"/>
    <col min="9475" max="9475" width="9.21875" style="2" customWidth="1"/>
    <col min="9476" max="9476" width="2.88671875" style="2" bestFit="1" customWidth="1"/>
    <col min="9477" max="9480" width="10.6640625" style="2" customWidth="1"/>
    <col min="9481" max="9727" width="8.77734375" style="2"/>
    <col min="9728" max="9728" width="16.109375" style="2" customWidth="1"/>
    <col min="9729" max="9730" width="10.6640625" style="2" customWidth="1"/>
    <col min="9731" max="9731" width="9.21875" style="2" customWidth="1"/>
    <col min="9732" max="9732" width="2.88671875" style="2" bestFit="1" customWidth="1"/>
    <col min="9733" max="9736" width="10.6640625" style="2" customWidth="1"/>
    <col min="9737" max="9983" width="8.77734375" style="2"/>
    <col min="9984" max="9984" width="16.109375" style="2" customWidth="1"/>
    <col min="9985" max="9986" width="10.6640625" style="2" customWidth="1"/>
    <col min="9987" max="9987" width="9.21875" style="2" customWidth="1"/>
    <col min="9988" max="9988" width="2.88671875" style="2" bestFit="1" customWidth="1"/>
    <col min="9989" max="9992" width="10.6640625" style="2" customWidth="1"/>
    <col min="9993" max="10239" width="8.77734375" style="2"/>
    <col min="10240" max="10240" width="16.109375" style="2" customWidth="1"/>
    <col min="10241" max="10242" width="10.6640625" style="2" customWidth="1"/>
    <col min="10243" max="10243" width="9.21875" style="2" customWidth="1"/>
    <col min="10244" max="10244" width="2.88671875" style="2" bestFit="1" customWidth="1"/>
    <col min="10245" max="10248" width="10.6640625" style="2" customWidth="1"/>
    <col min="10249" max="10495" width="8.77734375" style="2"/>
    <col min="10496" max="10496" width="16.109375" style="2" customWidth="1"/>
    <col min="10497" max="10498" width="10.6640625" style="2" customWidth="1"/>
    <col min="10499" max="10499" width="9.21875" style="2" customWidth="1"/>
    <col min="10500" max="10500" width="2.88671875" style="2" bestFit="1" customWidth="1"/>
    <col min="10501" max="10504" width="10.6640625" style="2" customWidth="1"/>
    <col min="10505" max="10751" width="8.77734375" style="2"/>
    <col min="10752" max="10752" width="16.109375" style="2" customWidth="1"/>
    <col min="10753" max="10754" width="10.6640625" style="2" customWidth="1"/>
    <col min="10755" max="10755" width="9.21875" style="2" customWidth="1"/>
    <col min="10756" max="10756" width="2.88671875" style="2" bestFit="1" customWidth="1"/>
    <col min="10757" max="10760" width="10.6640625" style="2" customWidth="1"/>
    <col min="10761" max="11007" width="8.77734375" style="2"/>
    <col min="11008" max="11008" width="16.109375" style="2" customWidth="1"/>
    <col min="11009" max="11010" width="10.6640625" style="2" customWidth="1"/>
    <col min="11011" max="11011" width="9.21875" style="2" customWidth="1"/>
    <col min="11012" max="11012" width="2.88671875" style="2" bestFit="1" customWidth="1"/>
    <col min="11013" max="11016" width="10.6640625" style="2" customWidth="1"/>
    <col min="11017" max="11263" width="8.77734375" style="2"/>
    <col min="11264" max="11264" width="16.109375" style="2" customWidth="1"/>
    <col min="11265" max="11266" width="10.6640625" style="2" customWidth="1"/>
    <col min="11267" max="11267" width="9.21875" style="2" customWidth="1"/>
    <col min="11268" max="11268" width="2.88671875" style="2" bestFit="1" customWidth="1"/>
    <col min="11269" max="11272" width="10.6640625" style="2" customWidth="1"/>
    <col min="11273" max="11519" width="8.77734375" style="2"/>
    <col min="11520" max="11520" width="16.109375" style="2" customWidth="1"/>
    <col min="11521" max="11522" width="10.6640625" style="2" customWidth="1"/>
    <col min="11523" max="11523" width="9.21875" style="2" customWidth="1"/>
    <col min="11524" max="11524" width="2.88671875" style="2" bestFit="1" customWidth="1"/>
    <col min="11525" max="11528" width="10.6640625" style="2" customWidth="1"/>
    <col min="11529" max="11775" width="8.77734375" style="2"/>
    <col min="11776" max="11776" width="16.109375" style="2" customWidth="1"/>
    <col min="11777" max="11778" width="10.6640625" style="2" customWidth="1"/>
    <col min="11779" max="11779" width="9.21875" style="2" customWidth="1"/>
    <col min="11780" max="11780" width="2.88671875" style="2" bestFit="1" customWidth="1"/>
    <col min="11781" max="11784" width="10.6640625" style="2" customWidth="1"/>
    <col min="11785" max="12031" width="8.77734375" style="2"/>
    <col min="12032" max="12032" width="16.109375" style="2" customWidth="1"/>
    <col min="12033" max="12034" width="10.6640625" style="2" customWidth="1"/>
    <col min="12035" max="12035" width="9.21875" style="2" customWidth="1"/>
    <col min="12036" max="12036" width="2.88671875" style="2" bestFit="1" customWidth="1"/>
    <col min="12037" max="12040" width="10.6640625" style="2" customWidth="1"/>
    <col min="12041" max="12287" width="8.77734375" style="2"/>
    <col min="12288" max="12288" width="16.109375" style="2" customWidth="1"/>
    <col min="12289" max="12290" width="10.6640625" style="2" customWidth="1"/>
    <col min="12291" max="12291" width="9.21875" style="2" customWidth="1"/>
    <col min="12292" max="12292" width="2.88671875" style="2" bestFit="1" customWidth="1"/>
    <col min="12293" max="12296" width="10.6640625" style="2" customWidth="1"/>
    <col min="12297" max="12543" width="8.77734375" style="2"/>
    <col min="12544" max="12544" width="16.109375" style="2" customWidth="1"/>
    <col min="12545" max="12546" width="10.6640625" style="2" customWidth="1"/>
    <col min="12547" max="12547" width="9.21875" style="2" customWidth="1"/>
    <col min="12548" max="12548" width="2.88671875" style="2" bestFit="1" customWidth="1"/>
    <col min="12549" max="12552" width="10.6640625" style="2" customWidth="1"/>
    <col min="12553" max="12799" width="8.77734375" style="2"/>
    <col min="12800" max="12800" width="16.109375" style="2" customWidth="1"/>
    <col min="12801" max="12802" width="10.6640625" style="2" customWidth="1"/>
    <col min="12803" max="12803" width="9.21875" style="2" customWidth="1"/>
    <col min="12804" max="12804" width="2.88671875" style="2" bestFit="1" customWidth="1"/>
    <col min="12805" max="12808" width="10.6640625" style="2" customWidth="1"/>
    <col min="12809" max="13055" width="8.77734375" style="2"/>
    <col min="13056" max="13056" width="16.109375" style="2" customWidth="1"/>
    <col min="13057" max="13058" width="10.6640625" style="2" customWidth="1"/>
    <col min="13059" max="13059" width="9.21875" style="2" customWidth="1"/>
    <col min="13060" max="13060" width="2.88671875" style="2" bestFit="1" customWidth="1"/>
    <col min="13061" max="13064" width="10.6640625" style="2" customWidth="1"/>
    <col min="13065" max="13311" width="8.77734375" style="2"/>
    <col min="13312" max="13312" width="16.109375" style="2" customWidth="1"/>
    <col min="13313" max="13314" width="10.6640625" style="2" customWidth="1"/>
    <col min="13315" max="13315" width="9.21875" style="2" customWidth="1"/>
    <col min="13316" max="13316" width="2.88671875" style="2" bestFit="1" customWidth="1"/>
    <col min="13317" max="13320" width="10.6640625" style="2" customWidth="1"/>
    <col min="13321" max="13567" width="8.77734375" style="2"/>
    <col min="13568" max="13568" width="16.109375" style="2" customWidth="1"/>
    <col min="13569" max="13570" width="10.6640625" style="2" customWidth="1"/>
    <col min="13571" max="13571" width="9.21875" style="2" customWidth="1"/>
    <col min="13572" max="13572" width="2.88671875" style="2" bestFit="1" customWidth="1"/>
    <col min="13573" max="13576" width="10.6640625" style="2" customWidth="1"/>
    <col min="13577" max="13823" width="8.77734375" style="2"/>
    <col min="13824" max="13824" width="16.109375" style="2" customWidth="1"/>
    <col min="13825" max="13826" width="10.6640625" style="2" customWidth="1"/>
    <col min="13827" max="13827" width="9.21875" style="2" customWidth="1"/>
    <col min="13828" max="13828" width="2.88671875" style="2" bestFit="1" customWidth="1"/>
    <col min="13829" max="13832" width="10.6640625" style="2" customWidth="1"/>
    <col min="13833" max="14079" width="8.77734375" style="2"/>
    <col min="14080" max="14080" width="16.109375" style="2" customWidth="1"/>
    <col min="14081" max="14082" width="10.6640625" style="2" customWidth="1"/>
    <col min="14083" max="14083" width="9.21875" style="2" customWidth="1"/>
    <col min="14084" max="14084" width="2.88671875" style="2" bestFit="1" customWidth="1"/>
    <col min="14085" max="14088" width="10.6640625" style="2" customWidth="1"/>
    <col min="14089" max="14335" width="8.77734375" style="2"/>
    <col min="14336" max="14336" width="16.109375" style="2" customWidth="1"/>
    <col min="14337" max="14338" width="10.6640625" style="2" customWidth="1"/>
    <col min="14339" max="14339" width="9.21875" style="2" customWidth="1"/>
    <col min="14340" max="14340" width="2.88671875" style="2" bestFit="1" customWidth="1"/>
    <col min="14341" max="14344" width="10.6640625" style="2" customWidth="1"/>
    <col min="14345" max="14591" width="8.77734375" style="2"/>
    <col min="14592" max="14592" width="16.109375" style="2" customWidth="1"/>
    <col min="14593" max="14594" width="10.6640625" style="2" customWidth="1"/>
    <col min="14595" max="14595" width="9.21875" style="2" customWidth="1"/>
    <col min="14596" max="14596" width="2.88671875" style="2" bestFit="1" customWidth="1"/>
    <col min="14597" max="14600" width="10.6640625" style="2" customWidth="1"/>
    <col min="14601" max="14847" width="8.77734375" style="2"/>
    <col min="14848" max="14848" width="16.109375" style="2" customWidth="1"/>
    <col min="14849" max="14850" width="10.6640625" style="2" customWidth="1"/>
    <col min="14851" max="14851" width="9.21875" style="2" customWidth="1"/>
    <col min="14852" max="14852" width="2.88671875" style="2" bestFit="1" customWidth="1"/>
    <col min="14853" max="14856" width="10.6640625" style="2" customWidth="1"/>
    <col min="14857" max="15103" width="8.77734375" style="2"/>
    <col min="15104" max="15104" width="16.109375" style="2" customWidth="1"/>
    <col min="15105" max="15106" width="10.6640625" style="2" customWidth="1"/>
    <col min="15107" max="15107" width="9.21875" style="2" customWidth="1"/>
    <col min="15108" max="15108" width="2.88671875" style="2" bestFit="1" customWidth="1"/>
    <col min="15109" max="15112" width="10.6640625" style="2" customWidth="1"/>
    <col min="15113" max="15359" width="8.77734375" style="2"/>
    <col min="15360" max="15360" width="16.109375" style="2" customWidth="1"/>
    <col min="15361" max="15362" width="10.6640625" style="2" customWidth="1"/>
    <col min="15363" max="15363" width="9.21875" style="2" customWidth="1"/>
    <col min="15364" max="15364" width="2.88671875" style="2" bestFit="1" customWidth="1"/>
    <col min="15365" max="15368" width="10.6640625" style="2" customWidth="1"/>
    <col min="15369" max="15615" width="8.77734375" style="2"/>
    <col min="15616" max="15616" width="16.109375" style="2" customWidth="1"/>
    <col min="15617" max="15618" width="10.6640625" style="2" customWidth="1"/>
    <col min="15619" max="15619" width="9.21875" style="2" customWidth="1"/>
    <col min="15620" max="15620" width="2.88671875" style="2" bestFit="1" customWidth="1"/>
    <col min="15621" max="15624" width="10.6640625" style="2" customWidth="1"/>
    <col min="15625" max="15871" width="8.77734375" style="2"/>
    <col min="15872" max="15872" width="16.109375" style="2" customWidth="1"/>
    <col min="15873" max="15874" width="10.6640625" style="2" customWidth="1"/>
    <col min="15875" max="15875" width="9.21875" style="2" customWidth="1"/>
    <col min="15876" max="15876" width="2.88671875" style="2" bestFit="1" customWidth="1"/>
    <col min="15877" max="15880" width="10.6640625" style="2" customWidth="1"/>
    <col min="15881" max="16127" width="8.77734375" style="2"/>
    <col min="16128" max="16128" width="16.109375" style="2" customWidth="1"/>
    <col min="16129" max="16130" width="10.6640625" style="2" customWidth="1"/>
    <col min="16131" max="16131" width="9.21875" style="2" customWidth="1"/>
    <col min="16132" max="16132" width="2.88671875" style="2" bestFit="1" customWidth="1"/>
    <col min="16133" max="16136" width="10.6640625" style="2" customWidth="1"/>
    <col min="16137" max="16383" width="8.77734375" style="2"/>
    <col min="16384" max="16384" width="9" style="2" customWidth="1"/>
  </cols>
  <sheetData>
    <row r="1" spans="1:16" ht="22.05" customHeight="1">
      <c r="A1" s="33" t="s">
        <v>260</v>
      </c>
      <c r="B1" s="177"/>
      <c r="C1" s="177"/>
      <c r="D1" s="177"/>
      <c r="E1" s="177"/>
      <c r="F1" s="177"/>
      <c r="G1" s="178"/>
    </row>
    <row r="2" spans="1:16" ht="15" customHeight="1" thickBot="1">
      <c r="A2" s="1" t="s">
        <v>286</v>
      </c>
      <c r="B2" s="14"/>
      <c r="C2" s="1"/>
      <c r="D2" s="1"/>
      <c r="E2" s="1"/>
      <c r="F2" s="1"/>
      <c r="G2" s="179" t="s">
        <v>163</v>
      </c>
      <c r="H2" s="179"/>
    </row>
    <row r="3" spans="1:16" ht="18" thickBot="1">
      <c r="B3" s="1"/>
      <c r="C3" s="1"/>
      <c r="D3" s="1"/>
      <c r="E3" s="1"/>
      <c r="G3" s="180">
        <v>1</v>
      </c>
      <c r="H3" s="181"/>
      <c r="I3" s="27" t="s">
        <v>164</v>
      </c>
      <c r="O3" s="29"/>
      <c r="P3" s="34"/>
    </row>
    <row r="4" spans="1:16" ht="17.399999999999999">
      <c r="A4" s="1"/>
      <c r="B4" s="1"/>
      <c r="C4" s="1"/>
      <c r="D4" s="1"/>
      <c r="E4" s="1"/>
      <c r="F4" s="1"/>
      <c r="G4" s="1"/>
      <c r="H4" s="1"/>
      <c r="I4" s="35" t="s">
        <v>261</v>
      </c>
      <c r="J4" s="17"/>
      <c r="O4" s="29"/>
      <c r="P4" s="34"/>
    </row>
    <row r="5" spans="1:16" ht="26.25" customHeight="1">
      <c r="A5" s="3" t="s">
        <v>166</v>
      </c>
      <c r="B5" s="3"/>
      <c r="C5" s="3"/>
      <c r="D5" s="1"/>
      <c r="E5" s="1"/>
      <c r="F5" s="4" t="s">
        <v>161</v>
      </c>
      <c r="G5" s="182" t="str">
        <f>IF($G$3="","",(TEXT(VLOOKUP($G$3,'【記入例】①管理台帳 '!$D:$V,19,FALSE)&amp;"","#,##0")))</f>
        <v/>
      </c>
      <c r="H5" s="183"/>
      <c r="O5" s="29"/>
      <c r="P5" s="34"/>
    </row>
    <row r="6" spans="1:16" ht="19.5" customHeight="1">
      <c r="A6" s="184" t="s">
        <v>167</v>
      </c>
      <c r="B6" s="185"/>
      <c r="C6" s="185"/>
      <c r="D6" s="185"/>
      <c r="E6" s="185"/>
      <c r="F6" s="185"/>
      <c r="G6" s="185"/>
      <c r="H6" s="186"/>
      <c r="O6" s="29"/>
      <c r="P6" s="34"/>
    </row>
    <row r="7" spans="1:16" ht="27" customHeight="1">
      <c r="A7" s="21" t="s">
        <v>168</v>
      </c>
      <c r="B7" s="228" t="str">
        <f>IF($G$3="","",'【記入例】①管理台帳 '!E6&amp;"")</f>
        <v>1717K0xxxx</v>
      </c>
      <c r="C7" s="229"/>
      <c r="D7" s="229"/>
      <c r="E7" s="229"/>
      <c r="F7" s="229"/>
      <c r="G7" s="229"/>
      <c r="H7" s="230"/>
      <c r="O7" s="29"/>
      <c r="P7" s="34"/>
    </row>
    <row r="8" spans="1:16" ht="27" customHeight="1">
      <c r="A8" s="22" t="s">
        <v>169</v>
      </c>
      <c r="B8" s="228" t="str">
        <f>IF($G$3="","",'【記入例】①管理台帳 '!F6&amp;"")</f>
        <v>科研費（代表課題）</v>
      </c>
      <c r="C8" s="229"/>
      <c r="D8" s="229"/>
      <c r="E8" s="229"/>
      <c r="F8" s="229"/>
      <c r="G8" s="229"/>
      <c r="H8" s="230"/>
      <c r="O8" s="29"/>
      <c r="P8" s="34"/>
    </row>
    <row r="9" spans="1:16" ht="33.75" customHeight="1">
      <c r="A9" s="13" t="s">
        <v>170</v>
      </c>
      <c r="B9" s="228" t="str">
        <f>IF($G$3="","",'【記入例】①管理台帳 '!G6&amp;"")</f>
        <v>教授</v>
      </c>
      <c r="C9" s="229"/>
      <c r="D9" s="229"/>
      <c r="E9" s="229"/>
      <c r="F9" s="229"/>
      <c r="G9" s="229"/>
      <c r="H9" s="230"/>
      <c r="K9" s="23"/>
      <c r="O9" s="29"/>
      <c r="P9" s="34"/>
    </row>
    <row r="10" spans="1:16" ht="33.75" customHeight="1">
      <c r="A10" s="13" t="s">
        <v>171</v>
      </c>
      <c r="B10" s="228" t="str">
        <f>IF($G$3="","",'【記入例】①管理台帳 '!H6&amp;"")</f>
        <v>横市　太郎</v>
      </c>
      <c r="C10" s="229"/>
      <c r="D10" s="229"/>
      <c r="E10" s="229"/>
      <c r="F10" s="229"/>
      <c r="G10" s="229"/>
      <c r="H10" s="230"/>
      <c r="K10" s="23"/>
      <c r="O10" s="29"/>
      <c r="P10" s="34"/>
    </row>
    <row r="11" spans="1:16" ht="48" customHeight="1">
      <c r="A11" s="13" t="s">
        <v>262</v>
      </c>
      <c r="B11" s="228" t="str">
        <f>IF($G$3="","",'【記入例】①管理台帳 '!I6&amp;"")</f>
        <v>生理学</v>
      </c>
      <c r="C11" s="229"/>
      <c r="D11" s="229"/>
      <c r="E11" s="229"/>
      <c r="F11" s="229"/>
      <c r="G11" s="229"/>
      <c r="H11" s="230"/>
      <c r="J11" s="36"/>
      <c r="K11" s="34"/>
    </row>
    <row r="12" spans="1:16" ht="29.25" customHeight="1">
      <c r="A12" s="5" t="s">
        <v>172</v>
      </c>
      <c r="B12" s="20" t="s">
        <v>173</v>
      </c>
      <c r="C12" s="231" t="str">
        <f>IF($G$3="","",(TEXT(VLOOKUP($G$3,'【記入例】①管理台帳 '!$D:$U,7,FALSE)&amp;"","#,##0")))</f>
        <v>20,000</v>
      </c>
      <c r="D12" s="231" t="e">
        <f>IF($G$3="","",(TEXT(VLOOKUP($G$3,#REF!,8,FALSE)&amp;"","#,##0")))</f>
        <v>#REF!</v>
      </c>
      <c r="E12" s="189"/>
      <c r="F12" s="189"/>
      <c r="G12" s="189"/>
      <c r="H12" s="190"/>
      <c r="O12" s="29"/>
      <c r="P12" s="34"/>
    </row>
    <row r="13" spans="1:16" ht="34.5" customHeight="1">
      <c r="A13" s="6" t="s">
        <v>174</v>
      </c>
      <c r="B13" s="241" t="str">
        <f>IF($G$3="","",(VLOOKUP($G$3,'【記入例】①管理台帳 '!D:U,9,FALSE)&amp;""))</f>
        <v>○○○株式会社</v>
      </c>
      <c r="C13" s="242"/>
      <c r="D13" s="242"/>
      <c r="E13" s="242"/>
      <c r="F13" s="242"/>
      <c r="G13" s="242"/>
      <c r="H13" s="243"/>
      <c r="O13" s="29"/>
      <c r="P13" s="34"/>
    </row>
    <row r="14" spans="1:16" ht="54.6" customHeight="1">
      <c r="A14" s="6" t="s">
        <v>175</v>
      </c>
      <c r="B14" s="232" t="str">
        <f>IF($G$3="","",(VLOOKUP($G$3,'【記入例】①管理台帳 '!D:U,10,FALSE)&amp;""))</f>
        <v>A4ペーパー</v>
      </c>
      <c r="C14" s="233"/>
      <c r="D14" s="233"/>
      <c r="E14" s="233"/>
      <c r="F14" s="233"/>
      <c r="G14" s="233"/>
      <c r="H14" s="234"/>
      <c r="O14" s="29"/>
      <c r="P14" s="34"/>
    </row>
    <row r="15" spans="1:16" ht="12" customHeight="1">
      <c r="A15" s="197" t="s">
        <v>290</v>
      </c>
      <c r="B15" s="235" t="s">
        <v>176</v>
      </c>
      <c r="C15" s="236"/>
      <c r="D15" s="236"/>
      <c r="E15" s="236"/>
      <c r="F15" s="236"/>
      <c r="G15" s="236"/>
      <c r="H15" s="237"/>
      <c r="O15" s="29"/>
      <c r="P15" s="34"/>
    </row>
    <row r="16" spans="1:16" ht="61.5" customHeight="1">
      <c r="A16" s="198"/>
      <c r="B16" s="238" t="str">
        <f>IF($G$3="","",(VLOOKUP($G$3,'【記入例】①管理台帳 '!D:U,11,FALSE)&amp;""))</f>
        <v/>
      </c>
      <c r="C16" s="239"/>
      <c r="D16" s="239"/>
      <c r="E16" s="239"/>
      <c r="F16" s="239"/>
      <c r="G16" s="239"/>
      <c r="H16" s="240"/>
      <c r="O16" s="29"/>
      <c r="P16" s="34"/>
    </row>
    <row r="17" spans="1:16" ht="15" customHeight="1">
      <c r="O17" s="29"/>
      <c r="P17" s="34"/>
    </row>
    <row r="18" spans="1:16" ht="36.75" customHeight="1">
      <c r="A18" s="187"/>
      <c r="B18" s="187"/>
      <c r="O18" s="29"/>
      <c r="P18" s="34"/>
    </row>
    <row r="19" spans="1:16" ht="18" customHeight="1">
      <c r="A19" s="211" t="s">
        <v>177</v>
      </c>
      <c r="B19" s="212"/>
      <c r="C19" s="212"/>
      <c r="D19" s="212"/>
      <c r="E19" s="212"/>
      <c r="F19" s="212"/>
      <c r="G19" s="212"/>
      <c r="H19" s="213"/>
    </row>
    <row r="20" spans="1:16" ht="27.75" customHeight="1">
      <c r="A20" s="214" t="s">
        <v>178</v>
      </c>
      <c r="B20" s="216" t="str">
        <f>IF($G$3="","",(VLOOKUP($G$3,'【記入例】①管理台帳 '!D:U,12,FALSE)&amp;""))</f>
        <v/>
      </c>
      <c r="C20" s="217" t="e">
        <f>VLOOKUP($G$3,#REF!, 20, FALSE)&amp; ""</f>
        <v>#REF!</v>
      </c>
      <c r="D20" s="28" t="s">
        <v>179</v>
      </c>
      <c r="E20" s="218" t="str">
        <f>IF($G$3="","",(VLOOKUP($G$3,'【記入例】①管理台帳 '!D:U,13,FALSE)&amp;""))</f>
        <v/>
      </c>
      <c r="F20" s="218" t="e">
        <f>VLOOKUP($G$3,#REF!, 20, FALSE)&amp; ""</f>
        <v>#REF!</v>
      </c>
      <c r="G20" s="219" t="s">
        <v>180</v>
      </c>
      <c r="H20" s="220"/>
    </row>
    <row r="21" spans="1:16" ht="27.75" customHeight="1">
      <c r="A21" s="215"/>
      <c r="B21" s="12" t="s">
        <v>181</v>
      </c>
      <c r="C21" s="11" t="str">
        <f>IF($G$3="","",(VLOOKUP($G$3,'【記入例】①管理台帳 '!D:U,14,FALSE)&amp;""))</f>
        <v/>
      </c>
      <c r="D21" s="221" t="s">
        <v>182</v>
      </c>
      <c r="E21" s="221"/>
      <c r="F21" s="222" t="str">
        <f>IF($G$3="","",(VLOOKUP($G$3,'【記入例】①管理台帳 '!D:U,15,FALSE)&amp;""))</f>
        <v/>
      </c>
      <c r="G21" s="222" t="e">
        <f>IF($G$3="","",(VLOOKUP($G$3,#REF!,19,FALSE)&amp;""))</f>
        <v>#REF!</v>
      </c>
      <c r="H21" s="223" t="e">
        <f>IF($G$3="","",(VLOOKUP($G$3,#REF!,19,FALSE)&amp;""))</f>
        <v>#REF!</v>
      </c>
    </row>
    <row r="25" spans="1:16">
      <c r="A25" s="208" t="s">
        <v>183</v>
      </c>
      <c r="B25" s="209"/>
      <c r="D25" s="7"/>
      <c r="E25" s="7"/>
      <c r="F25" s="7" t="s">
        <v>184</v>
      </c>
      <c r="G25" s="7" t="s">
        <v>185</v>
      </c>
      <c r="H25" s="7" t="s">
        <v>186</v>
      </c>
    </row>
    <row r="26" spans="1:16" ht="44.25" customHeight="1">
      <c r="A26" s="210"/>
      <c r="B26" s="183"/>
      <c r="D26" s="8"/>
      <c r="E26" s="8"/>
      <c r="F26" s="8"/>
      <c r="G26" s="8"/>
      <c r="H26" s="8"/>
    </row>
    <row r="27" spans="1:16">
      <c r="D27" s="9" t="s">
        <v>187</v>
      </c>
      <c r="E27" s="7"/>
      <c r="F27" s="7" t="s">
        <v>184</v>
      </c>
      <c r="G27" s="7" t="s">
        <v>185</v>
      </c>
      <c r="H27" s="7" t="s">
        <v>186</v>
      </c>
    </row>
    <row r="28" spans="1:16" ht="44.25" customHeight="1">
      <c r="D28" s="10" t="s">
        <v>188</v>
      </c>
      <c r="E28" s="8"/>
      <c r="F28" s="8"/>
      <c r="G28" s="8"/>
      <c r="H28" s="8"/>
    </row>
  </sheetData>
  <dataConsolidate/>
  <mergeCells count="27">
    <mergeCell ref="A25:B25"/>
    <mergeCell ref="A26:B26"/>
    <mergeCell ref="B11:H11"/>
    <mergeCell ref="A20:A21"/>
    <mergeCell ref="B20:C20"/>
    <mergeCell ref="E20:F20"/>
    <mergeCell ref="G20:H20"/>
    <mergeCell ref="D21:E21"/>
    <mergeCell ref="F21:H21"/>
    <mergeCell ref="B14:H14"/>
    <mergeCell ref="A15:A16"/>
    <mergeCell ref="B15:H15"/>
    <mergeCell ref="B16:H16"/>
    <mergeCell ref="A18:B18"/>
    <mergeCell ref="A19:H19"/>
    <mergeCell ref="B13:H13"/>
    <mergeCell ref="B1:G1"/>
    <mergeCell ref="G2:H2"/>
    <mergeCell ref="G3:H3"/>
    <mergeCell ref="G5:H5"/>
    <mergeCell ref="A6:H6"/>
    <mergeCell ref="B7:H7"/>
    <mergeCell ref="B8:H8"/>
    <mergeCell ref="B9:H9"/>
    <mergeCell ref="B10:H10"/>
    <mergeCell ref="C12:D12"/>
    <mergeCell ref="E12:H12"/>
  </mergeCells>
  <phoneticPr fontId="3"/>
  <dataValidations count="2">
    <dataValidation allowBlank="1" showInputMessage="1" showErrorMessage="1" prompt="この欄には、発注・支払の内容について、承諾の意思を表示する意味で押印します。" sqref="A26:B26" xr:uid="{B1E109B2-517A-4BCD-9BF9-AE38412E2A78}"/>
    <dataValidation type="list" allowBlank="1" showInputMessage="1" showErrorMessage="1" prompt="当座の場合はプルダウンで「当座」に変更してください。" sqref="B21" xr:uid="{F3DDC728-632C-4D1A-ADE0-68EB62350F4D}">
      <formula1>"普通,当座"</formula1>
    </dataValidation>
  </dataValidations>
  <printOptions horizontalCentered="1" verticalCentered="1"/>
  <pageMargins left="0.59055118110236227" right="0.59055118110236227" top="0.78740157480314965" bottom="0.78740157480314965" header="0.51181102362204722" footer="0.51181102362204722"/>
  <pageSetup paperSize="9" scale="93" firstPageNumber="39" orientation="portrait" useFirstPageNumber="1" r:id="rId1"/>
  <headerFooter alignWithMargins="0"/>
  <ignoredErrors>
    <ignoredError sqref="B7:B11 B13 B16 B20 E20 C21 F21 G5"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資産種別コード</vt:lpstr>
      <vt:lpstr>①管理台帳</vt:lpstr>
      <vt:lpstr>➁発議書（様式）</vt:lpstr>
      <vt:lpstr>【記入例】①管理台帳 </vt:lpstr>
      <vt:lpstr>【記入例】➁発議書</vt:lpstr>
      <vt:lpstr>【記入例】➁発議書!Print_Area</vt:lpstr>
      <vt:lpstr>①管理台帳!Print_Area</vt:lpstr>
      <vt:lpstr>'➁発議書（様式）'!Print_Area</vt:lpstr>
    </vt:vector>
  </TitlesOfParts>
  <Manager/>
  <Company>Toshiba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研究基盤課</dc:creator>
  <cp:keywords/>
  <dc:description/>
  <cp:lastModifiedBy>有賀　小百合（横浜市大 研究基盤課）</cp:lastModifiedBy>
  <cp:revision/>
  <dcterms:created xsi:type="dcterms:W3CDTF">2017-04-16T06:50:31Z</dcterms:created>
  <dcterms:modified xsi:type="dcterms:W3CDTF">2024-05-02T08:16:42Z</dcterms:modified>
  <cp:category/>
  <cp:contentStatus/>
</cp:coreProperties>
</file>